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cuser\Downloads\WEEK 3 2025\"/>
    </mc:Choice>
  </mc:AlternateContent>
  <xr:revisionPtr revIDLastSave="0" documentId="13_ncr:1_{A3AAC47C-A5C1-414C-A0A8-107471AA4104}" xr6:coauthVersionLast="36" xr6:coauthVersionMax="47" xr10:uidLastSave="{00000000-0000-0000-0000-000000000000}"/>
  <bookViews>
    <workbookView xWindow="0" yWindow="0" windowWidth="5715" windowHeight="6090" tabRatio="687" xr2:uid="{00000000-000D-0000-FFFF-FFFF00000000}"/>
  </bookViews>
  <sheets>
    <sheet name="National Average" sheetId="16" r:id="rId1"/>
    <sheet name="Weekly Comparison (2024)" sheetId="17" r:id="rId2"/>
    <sheet name="RFU CAR" sheetId="2" r:id="rId3"/>
    <sheet name="RFU I" sheetId="3" r:id="rId4"/>
    <sheet name="RFU II" sheetId="4" r:id="rId5"/>
    <sheet name="RFU III" sheetId="5" r:id="rId6"/>
    <sheet name="RFU IV" sheetId="6" r:id="rId7"/>
    <sheet name="RFU V" sheetId="7" r:id="rId8"/>
    <sheet name="RFU VI" sheetId="8" r:id="rId9"/>
    <sheet name="RFU VII" sheetId="9" r:id="rId10"/>
    <sheet name="RFU VIII" sheetId="10" r:id="rId11"/>
    <sheet name="RFU IX" sheetId="11" r:id="rId12"/>
    <sheet name="RFU X" sheetId="12" r:id="rId13"/>
    <sheet name="RFU XI" sheetId="13" r:id="rId14"/>
    <sheet name="RFU XII" sheetId="14" r:id="rId15"/>
    <sheet name="RFU CARAGA" sheetId="15" r:id="rId16"/>
    <sheet name="BARMM" sheetId="19" r:id="rId17"/>
    <sheet name="NCR" sheetId="20" r:id="rId18"/>
    <sheet name="NIR" sheetId="21" r:id="rId19"/>
  </sheets>
  <definedNames>
    <definedName name="_xlnm.Print_Area" localSheetId="0">'National Average'!$A$1:$H$190</definedName>
  </definedNames>
  <calcPr calcId="191029"/>
</workbook>
</file>

<file path=xl/calcChain.xml><?xml version="1.0" encoding="utf-8"?>
<calcChain xmlns="http://schemas.openxmlformats.org/spreadsheetml/2006/main">
  <c r="F172" i="16" l="1"/>
  <c r="H172" i="16"/>
  <c r="C171" i="16"/>
  <c r="C172" i="16"/>
  <c r="C166" i="16"/>
  <c r="D166" i="16"/>
  <c r="E166" i="16"/>
  <c r="F166" i="16"/>
  <c r="G166" i="16"/>
  <c r="H166" i="16"/>
  <c r="H162" i="16"/>
  <c r="B156" i="16"/>
  <c r="C156" i="16"/>
  <c r="D156" i="16"/>
  <c r="E156" i="16"/>
  <c r="F156" i="16"/>
  <c r="G156" i="16"/>
  <c r="H156" i="16"/>
  <c r="B157" i="16"/>
  <c r="C157" i="16"/>
  <c r="D157" i="16"/>
  <c r="E157" i="16"/>
  <c r="F157" i="16"/>
  <c r="G157" i="16"/>
  <c r="H157" i="16"/>
  <c r="B158" i="16"/>
  <c r="C158" i="16"/>
  <c r="D158" i="16"/>
  <c r="E158" i="16"/>
  <c r="F158" i="16"/>
  <c r="G158" i="16"/>
  <c r="H158" i="16"/>
  <c r="C155" i="16"/>
  <c r="D155" i="16"/>
  <c r="E155" i="16"/>
  <c r="F155" i="16"/>
  <c r="G155" i="16"/>
  <c r="H155" i="16"/>
  <c r="B149" i="16"/>
  <c r="C149" i="16"/>
  <c r="D149" i="16"/>
  <c r="E149" i="16"/>
  <c r="F149" i="16"/>
  <c r="G149" i="16"/>
  <c r="H149" i="16"/>
  <c r="B150" i="16"/>
  <c r="C150" i="16"/>
  <c r="D150" i="16"/>
  <c r="E150" i="16"/>
  <c r="F150" i="16"/>
  <c r="G150" i="16"/>
  <c r="H150" i="16"/>
  <c r="B151" i="16"/>
  <c r="C151" i="16"/>
  <c r="D151" i="16"/>
  <c r="E151" i="16"/>
  <c r="F151" i="16"/>
  <c r="G151" i="16"/>
  <c r="H151" i="16"/>
  <c r="H140" i="16"/>
  <c r="C139" i="16"/>
  <c r="C131" i="16"/>
  <c r="D131" i="16"/>
  <c r="E131" i="16"/>
  <c r="F131" i="16"/>
  <c r="G131" i="16"/>
  <c r="H131" i="16"/>
  <c r="C132" i="16"/>
  <c r="D132" i="16"/>
  <c r="E132" i="16"/>
  <c r="F132" i="16"/>
  <c r="G132" i="16"/>
  <c r="H132" i="16"/>
  <c r="C133" i="16"/>
  <c r="D133" i="16"/>
  <c r="E133" i="16"/>
  <c r="F133" i="16"/>
  <c r="G133" i="16"/>
  <c r="H133" i="16"/>
  <c r="C134" i="16"/>
  <c r="D134" i="16"/>
  <c r="E134" i="16"/>
  <c r="F134" i="16"/>
  <c r="G134" i="16"/>
  <c r="H134" i="16"/>
  <c r="C135" i="16"/>
  <c r="D135" i="16"/>
  <c r="E135" i="16"/>
  <c r="F135" i="16"/>
  <c r="G135" i="16"/>
  <c r="H135" i="16"/>
  <c r="B132" i="16"/>
  <c r="B133" i="16"/>
  <c r="B134" i="16"/>
  <c r="B135" i="16"/>
  <c r="B125" i="16"/>
  <c r="C125" i="16"/>
  <c r="D125" i="16"/>
  <c r="E125" i="16"/>
  <c r="F125" i="16"/>
  <c r="G125" i="16"/>
  <c r="H125" i="16"/>
  <c r="B126" i="16"/>
  <c r="C126" i="16"/>
  <c r="D126" i="16"/>
  <c r="E126" i="16"/>
  <c r="F126" i="16"/>
  <c r="G126" i="16"/>
  <c r="H126" i="16"/>
  <c r="B127" i="16"/>
  <c r="C127" i="16"/>
  <c r="D127" i="16"/>
  <c r="E127" i="16"/>
  <c r="F127" i="16"/>
  <c r="G127" i="16"/>
  <c r="H127" i="16"/>
  <c r="C124" i="16"/>
  <c r="D124" i="16"/>
  <c r="E124" i="16"/>
  <c r="F124" i="16"/>
  <c r="G124" i="16"/>
  <c r="H124" i="16"/>
  <c r="B124" i="16"/>
  <c r="B116" i="16"/>
  <c r="C116" i="16"/>
  <c r="D116" i="16"/>
  <c r="E116" i="16"/>
  <c r="F116" i="16"/>
  <c r="G116" i="16"/>
  <c r="H116" i="16"/>
  <c r="B117" i="16"/>
  <c r="C117" i="16"/>
  <c r="D117" i="16"/>
  <c r="E117" i="16"/>
  <c r="F117" i="16"/>
  <c r="G117" i="16"/>
  <c r="H117" i="16"/>
  <c r="B118" i="16"/>
  <c r="C118" i="16"/>
  <c r="D118" i="16"/>
  <c r="E118" i="16"/>
  <c r="F118" i="16"/>
  <c r="G118" i="16"/>
  <c r="H118" i="16"/>
  <c r="B119" i="16"/>
  <c r="C119" i="16"/>
  <c r="D119" i="16"/>
  <c r="E119" i="16"/>
  <c r="F119" i="16"/>
  <c r="G119" i="16"/>
  <c r="H119" i="16"/>
  <c r="B120" i="16"/>
  <c r="C120" i="16"/>
  <c r="D120" i="16"/>
  <c r="E120" i="16"/>
  <c r="F120" i="16"/>
  <c r="G120" i="16"/>
  <c r="H120" i="16"/>
  <c r="C115" i="16"/>
  <c r="D115" i="16"/>
  <c r="E115" i="16"/>
  <c r="F115" i="16"/>
  <c r="G115" i="16"/>
  <c r="H115" i="16"/>
  <c r="H110" i="16"/>
  <c r="B111" i="16"/>
  <c r="C111" i="16"/>
  <c r="C110" i="16"/>
  <c r="E103" i="16"/>
  <c r="E104" i="16"/>
  <c r="E105" i="16"/>
  <c r="E106" i="16"/>
  <c r="D103" i="16"/>
  <c r="D104" i="16"/>
  <c r="D105" i="16"/>
  <c r="D106" i="16"/>
  <c r="C103" i="16"/>
  <c r="C104" i="16"/>
  <c r="C105" i="16"/>
  <c r="C106" i="16"/>
  <c r="B103" i="16"/>
  <c r="B104" i="16"/>
  <c r="B105" i="16"/>
  <c r="B106" i="16"/>
  <c r="H103" i="16"/>
  <c r="H104" i="16"/>
  <c r="H105" i="16"/>
  <c r="H106" i="16"/>
  <c r="G103" i="16"/>
  <c r="G104" i="16"/>
  <c r="G105" i="16"/>
  <c r="G106" i="16"/>
  <c r="F103" i="16"/>
  <c r="F104" i="16"/>
  <c r="F105" i="16"/>
  <c r="F106" i="16"/>
  <c r="C102" i="16"/>
  <c r="D102" i="16"/>
  <c r="E102" i="16"/>
  <c r="F102" i="16"/>
  <c r="G102" i="16"/>
  <c r="H102" i="16"/>
  <c r="B102" i="16"/>
  <c r="H94" i="16"/>
  <c r="H95" i="16"/>
  <c r="H96" i="16"/>
  <c r="H97" i="16"/>
  <c r="H98" i="16"/>
  <c r="H93" i="16"/>
  <c r="G94" i="16"/>
  <c r="G95" i="16"/>
  <c r="G96" i="16"/>
  <c r="G97" i="16"/>
  <c r="G98" i="16"/>
  <c r="C96" i="16"/>
  <c r="C97" i="16"/>
  <c r="C98" i="16"/>
  <c r="H80" i="16"/>
  <c r="H81" i="16"/>
  <c r="H82" i="16"/>
  <c r="H83" i="16"/>
  <c r="H84" i="16"/>
  <c r="H85" i="16"/>
  <c r="H86" i="16"/>
  <c r="H87" i="16"/>
  <c r="H88" i="16"/>
  <c r="G83" i="16"/>
  <c r="G84" i="16"/>
  <c r="G85" i="16"/>
  <c r="G86" i="16"/>
  <c r="G87" i="16"/>
  <c r="G88" i="16"/>
  <c r="F87" i="16"/>
  <c r="F88" i="16"/>
  <c r="E88" i="16"/>
  <c r="D88" i="16"/>
  <c r="C87" i="16"/>
  <c r="C88" i="16"/>
  <c r="B85" i="16"/>
  <c r="B86" i="16"/>
  <c r="B87" i="16"/>
  <c r="B88" i="16"/>
  <c r="B89" i="16"/>
  <c r="H71" i="16"/>
  <c r="H72" i="16"/>
  <c r="H73" i="16"/>
  <c r="H74" i="16"/>
  <c r="H75" i="16"/>
  <c r="H76" i="16"/>
  <c r="H70" i="16"/>
  <c r="G71" i="16"/>
  <c r="G72" i="16"/>
  <c r="G73" i="16"/>
  <c r="G74" i="16"/>
  <c r="G75" i="16"/>
  <c r="G76" i="16"/>
  <c r="G70" i="16"/>
  <c r="F71" i="16"/>
  <c r="F72" i="16"/>
  <c r="F73" i="16"/>
  <c r="F74" i="16"/>
  <c r="F75" i="16"/>
  <c r="F76" i="16"/>
  <c r="F70" i="16"/>
  <c r="B71" i="16"/>
  <c r="B72" i="16"/>
  <c r="B73" i="16"/>
  <c r="B74" i="16"/>
  <c r="B75" i="16"/>
  <c r="B76" i="16"/>
  <c r="H11" i="11"/>
  <c r="B70" i="16"/>
  <c r="G64" i="16"/>
  <c r="H64" i="16"/>
  <c r="G65" i="16"/>
  <c r="H65" i="16"/>
  <c r="G66" i="16"/>
  <c r="H66" i="16"/>
  <c r="H63" i="16"/>
  <c r="H57" i="16"/>
  <c r="H58" i="16"/>
  <c r="H59" i="16"/>
  <c r="H56" i="16"/>
  <c r="G57" i="16"/>
  <c r="G58" i="16"/>
  <c r="G59" i="16"/>
  <c r="B56" i="16"/>
  <c r="B57" i="16"/>
  <c r="H48" i="16"/>
  <c r="H49" i="16"/>
  <c r="H50" i="16"/>
  <c r="H51" i="16"/>
  <c r="H52" i="16"/>
  <c r="G48" i="16"/>
  <c r="G49" i="16"/>
  <c r="G50" i="16"/>
  <c r="G51" i="16"/>
  <c r="G52" i="16"/>
  <c r="G47" i="16"/>
  <c r="H47" i="16"/>
  <c r="F47" i="16"/>
  <c r="F52" i="16"/>
  <c r="C48" i="16"/>
  <c r="C49" i="16"/>
  <c r="C50" i="16"/>
  <c r="C51" i="16"/>
  <c r="C52" i="16"/>
  <c r="B51" i="16"/>
  <c r="B52" i="16"/>
  <c r="B47" i="16"/>
  <c r="B48" i="16"/>
  <c r="B49" i="16"/>
  <c r="B63" i="16"/>
  <c r="B10" i="21"/>
  <c r="B53" i="16" l="1"/>
  <c r="C128" i="16"/>
  <c r="C25" i="16" s="1"/>
  <c r="H163" i="16" l="1"/>
  <c r="H171" i="16"/>
  <c r="H170" i="16"/>
  <c r="G172" i="16"/>
  <c r="G171" i="16"/>
  <c r="G170" i="16"/>
  <c r="F171" i="16"/>
  <c r="F170" i="16"/>
  <c r="E172" i="16"/>
  <c r="E171" i="16"/>
  <c r="E170" i="16"/>
  <c r="D172" i="16"/>
  <c r="D171" i="16"/>
  <c r="D170" i="16"/>
  <c r="C170" i="16"/>
  <c r="B172" i="16"/>
  <c r="B171" i="16"/>
  <c r="B170" i="16"/>
  <c r="C12" i="8"/>
  <c r="C10" i="21"/>
  <c r="D10" i="21"/>
  <c r="E10" i="21"/>
  <c r="F10" i="21"/>
  <c r="G10" i="21"/>
  <c r="H10" i="21"/>
  <c r="C173" i="16" l="1"/>
  <c r="C32" i="16" s="1"/>
  <c r="H173" i="16"/>
  <c r="H32" i="16" s="1"/>
  <c r="F173" i="16"/>
  <c r="F32" i="16" s="1"/>
  <c r="E173" i="16"/>
  <c r="E32" i="16" s="1"/>
  <c r="B173" i="16"/>
  <c r="B32" i="16" s="1"/>
  <c r="G173" i="16"/>
  <c r="G32" i="16" s="1"/>
  <c r="D173" i="16"/>
  <c r="D32" i="16" s="1"/>
  <c r="L6" i="17"/>
  <c r="C13" i="10" l="1"/>
  <c r="D13" i="10"/>
  <c r="E13" i="10"/>
  <c r="F13" i="10"/>
  <c r="G13" i="10"/>
  <c r="H13" i="10"/>
  <c r="B13" i="10"/>
  <c r="D9" i="9"/>
  <c r="C9" i="9"/>
  <c r="E9" i="9"/>
  <c r="F9" i="9"/>
  <c r="G9" i="9"/>
  <c r="H9" i="9"/>
  <c r="B9" i="9"/>
  <c r="C89" i="16" l="1"/>
  <c r="D89" i="16"/>
  <c r="E89" i="16"/>
  <c r="F89" i="16"/>
  <c r="G89" i="16"/>
  <c r="H89" i="16"/>
  <c r="C8" i="20"/>
  <c r="B8" i="20"/>
  <c r="D167" i="16" l="1"/>
  <c r="D31" i="16" s="1"/>
  <c r="E167" i="16"/>
  <c r="E31" i="16" s="1"/>
  <c r="F167" i="16"/>
  <c r="F31" i="16" s="1"/>
  <c r="B166" i="16"/>
  <c r="B167" i="16" s="1"/>
  <c r="H8" i="20"/>
  <c r="D8" i="20"/>
  <c r="E8" i="20"/>
  <c r="F8" i="20"/>
  <c r="G8" i="20"/>
  <c r="B31" i="16" l="1"/>
  <c r="C167" i="16"/>
  <c r="C31" i="16" s="1"/>
  <c r="G167" i="16"/>
  <c r="G31" i="16" s="1"/>
  <c r="B11" i="14"/>
  <c r="C11" i="14"/>
  <c r="D11" i="14"/>
  <c r="E11" i="14"/>
  <c r="F11" i="14"/>
  <c r="G11" i="14"/>
  <c r="H11" i="14"/>
  <c r="H11" i="4" l="1"/>
  <c r="H11" i="3"/>
  <c r="G11" i="3"/>
  <c r="B162" i="16" l="1"/>
  <c r="B8" i="19"/>
  <c r="L7" i="17" l="1"/>
  <c r="M6" i="17"/>
  <c r="N6" i="17"/>
  <c r="O6" i="17"/>
  <c r="P6" i="17"/>
  <c r="Q6" i="17"/>
  <c r="R6" i="17"/>
  <c r="B139" i="16" l="1"/>
  <c r="D139" i="16"/>
  <c r="C59" i="16"/>
  <c r="D59" i="16"/>
  <c r="E59" i="16"/>
  <c r="F59" i="16"/>
  <c r="B59" i="16"/>
  <c r="B11" i="3"/>
  <c r="D17" i="6" l="1"/>
  <c r="D11" i="3" l="1"/>
  <c r="B163" i="16" l="1"/>
  <c r="B30" i="16" s="1"/>
  <c r="C162" i="16"/>
  <c r="D162" i="16"/>
  <c r="E162" i="16"/>
  <c r="F162" i="16"/>
  <c r="B131" i="16"/>
  <c r="B12" i="12"/>
  <c r="G110" i="16"/>
  <c r="F110" i="16"/>
  <c r="F111" i="16"/>
  <c r="E110" i="16"/>
  <c r="D110" i="16"/>
  <c r="B110" i="16"/>
  <c r="D12" i="8" l="1"/>
  <c r="C13" i="2"/>
  <c r="C12" i="12" l="1"/>
  <c r="C47" i="16" l="1"/>
  <c r="D47" i="16"/>
  <c r="E47" i="16"/>
  <c r="D48" i="16"/>
  <c r="E48" i="16"/>
  <c r="F48" i="16"/>
  <c r="D49" i="16"/>
  <c r="E49" i="16"/>
  <c r="F49" i="16"/>
  <c r="B50" i="16"/>
  <c r="D50" i="16"/>
  <c r="E50" i="16"/>
  <c r="F50" i="16"/>
  <c r="D51" i="16"/>
  <c r="E51" i="16"/>
  <c r="F51" i="16"/>
  <c r="D52" i="16"/>
  <c r="E52" i="16"/>
  <c r="C56" i="16"/>
  <c r="D56" i="16"/>
  <c r="E56" i="16"/>
  <c r="F56" i="16"/>
  <c r="G56" i="16"/>
  <c r="C57" i="16"/>
  <c r="D57" i="16"/>
  <c r="E57" i="16"/>
  <c r="F57" i="16"/>
  <c r="B58" i="16"/>
  <c r="C58" i="16"/>
  <c r="D58" i="16"/>
  <c r="E58" i="16"/>
  <c r="F58" i="16"/>
  <c r="C63" i="16"/>
  <c r="D63" i="16"/>
  <c r="E63" i="16"/>
  <c r="F63" i="16"/>
  <c r="G63" i="16"/>
  <c r="B64" i="16"/>
  <c r="C64" i="16"/>
  <c r="D64" i="16"/>
  <c r="E64" i="16"/>
  <c r="F64" i="16"/>
  <c r="B65" i="16"/>
  <c r="C65" i="16"/>
  <c r="D65" i="16"/>
  <c r="E65" i="16"/>
  <c r="F65" i="16"/>
  <c r="B66" i="16"/>
  <c r="C66" i="16"/>
  <c r="D66" i="16"/>
  <c r="E66" i="16"/>
  <c r="F66" i="16"/>
  <c r="C70" i="16"/>
  <c r="D70" i="16"/>
  <c r="E70" i="16"/>
  <c r="C71" i="16"/>
  <c r="D71" i="16"/>
  <c r="E71" i="16"/>
  <c r="C72" i="16"/>
  <c r="D72" i="16"/>
  <c r="E72" i="16"/>
  <c r="C73" i="16"/>
  <c r="D73" i="16"/>
  <c r="E73" i="16"/>
  <c r="C74" i="16"/>
  <c r="D74" i="16"/>
  <c r="E74" i="16"/>
  <c r="C75" i="16"/>
  <c r="D75" i="16"/>
  <c r="E75" i="16"/>
  <c r="C76" i="16"/>
  <c r="D76" i="16"/>
  <c r="E76" i="16"/>
  <c r="B80" i="16"/>
  <c r="C80" i="16"/>
  <c r="D80" i="16"/>
  <c r="E80" i="16"/>
  <c r="F80" i="16"/>
  <c r="G80" i="16"/>
  <c r="B81" i="16"/>
  <c r="C81" i="16"/>
  <c r="D81" i="16"/>
  <c r="E81" i="16"/>
  <c r="F81" i="16"/>
  <c r="G81" i="16"/>
  <c r="B82" i="16"/>
  <c r="C82" i="16"/>
  <c r="D82" i="16"/>
  <c r="E82" i="16"/>
  <c r="F82" i="16"/>
  <c r="G82" i="16"/>
  <c r="B83" i="16"/>
  <c r="C83" i="16"/>
  <c r="D83" i="16"/>
  <c r="E83" i="16"/>
  <c r="F83" i="16"/>
  <c r="B84" i="16"/>
  <c r="C84" i="16"/>
  <c r="D84" i="16"/>
  <c r="E84" i="16"/>
  <c r="F84" i="16"/>
  <c r="C85" i="16"/>
  <c r="D85" i="16"/>
  <c r="E85" i="16"/>
  <c r="F85" i="16"/>
  <c r="C86" i="16"/>
  <c r="D86" i="16"/>
  <c r="E86" i="16"/>
  <c r="F86" i="16"/>
  <c r="D87" i="16"/>
  <c r="E87" i="16"/>
  <c r="B93" i="16"/>
  <c r="C93" i="16"/>
  <c r="D93" i="16"/>
  <c r="E93" i="16"/>
  <c r="F93" i="16"/>
  <c r="G93" i="16"/>
  <c r="B94" i="16"/>
  <c r="C94" i="16"/>
  <c r="D94" i="16"/>
  <c r="E94" i="16"/>
  <c r="F94" i="16"/>
  <c r="B95" i="16"/>
  <c r="C95" i="16"/>
  <c r="D95" i="16"/>
  <c r="E95" i="16"/>
  <c r="F95" i="16"/>
  <c r="B96" i="16"/>
  <c r="D96" i="16"/>
  <c r="E96" i="16"/>
  <c r="F96" i="16"/>
  <c r="B97" i="16"/>
  <c r="D97" i="16"/>
  <c r="E97" i="16"/>
  <c r="F97" i="16"/>
  <c r="B98" i="16"/>
  <c r="D98" i="16"/>
  <c r="E98" i="16"/>
  <c r="F98" i="16"/>
  <c r="D111" i="16"/>
  <c r="E111" i="16"/>
  <c r="G111" i="16"/>
  <c r="H111" i="16"/>
  <c r="B115" i="16"/>
  <c r="E139" i="16"/>
  <c r="F139" i="16"/>
  <c r="G139" i="16"/>
  <c r="H139" i="16"/>
  <c r="B140" i="16"/>
  <c r="C140" i="16"/>
  <c r="D140" i="16"/>
  <c r="E140" i="16"/>
  <c r="F140" i="16"/>
  <c r="G140" i="16"/>
  <c r="B141" i="16"/>
  <c r="C141" i="16"/>
  <c r="D141" i="16"/>
  <c r="E141" i="16"/>
  <c r="F141" i="16"/>
  <c r="G141" i="16"/>
  <c r="H141" i="16"/>
  <c r="B142" i="16"/>
  <c r="C142" i="16"/>
  <c r="D142" i="16"/>
  <c r="E142" i="16"/>
  <c r="F142" i="16"/>
  <c r="G142" i="16"/>
  <c r="H142" i="16"/>
  <c r="B143" i="16"/>
  <c r="C143" i="16"/>
  <c r="D143" i="16"/>
  <c r="E143" i="16"/>
  <c r="F143" i="16"/>
  <c r="G143" i="16"/>
  <c r="H143" i="16"/>
  <c r="B144" i="16"/>
  <c r="C144" i="16"/>
  <c r="D144" i="16"/>
  <c r="E144" i="16"/>
  <c r="F144" i="16"/>
  <c r="G144" i="16"/>
  <c r="H144" i="16"/>
  <c r="B148" i="16"/>
  <c r="C148" i="16"/>
  <c r="D148" i="16"/>
  <c r="E148" i="16"/>
  <c r="F148" i="16"/>
  <c r="G148" i="16"/>
  <c r="H148" i="16"/>
  <c r="B155" i="16"/>
  <c r="G162" i="16"/>
  <c r="B159" i="16" l="1"/>
  <c r="B29" i="16" s="1"/>
  <c r="B60" i="16"/>
  <c r="B112" i="16"/>
  <c r="G107" i="16"/>
  <c r="F107" i="16"/>
  <c r="D13" i="2"/>
  <c r="E13" i="2"/>
  <c r="F13" i="2"/>
  <c r="G13" i="2"/>
  <c r="H13" i="2"/>
  <c r="B13" i="2"/>
  <c r="G14" i="5" l="1"/>
  <c r="B17" i="6" l="1"/>
  <c r="Q55" i="17" l="1"/>
  <c r="B14" i="5" l="1"/>
  <c r="C14" i="5"/>
  <c r="D14" i="5"/>
  <c r="E14" i="5"/>
  <c r="F14" i="5"/>
  <c r="G12" i="8" l="1"/>
  <c r="G11" i="11" l="1"/>
  <c r="F11" i="11"/>
  <c r="E11" i="11"/>
  <c r="D11" i="11"/>
  <c r="C11" i="11"/>
  <c r="B11" i="11"/>
  <c r="B136" i="16" l="1"/>
  <c r="H14" i="5" l="1"/>
  <c r="H12" i="8" l="1"/>
  <c r="F12" i="8"/>
  <c r="E12" i="8"/>
  <c r="B12" i="8"/>
  <c r="C163" i="16" l="1"/>
  <c r="C30" i="16" s="1"/>
  <c r="D163" i="16"/>
  <c r="D30" i="16" s="1"/>
  <c r="E163" i="16"/>
  <c r="E30" i="16" s="1"/>
  <c r="F163" i="16"/>
  <c r="F30" i="16" s="1"/>
  <c r="G163" i="16"/>
  <c r="G30" i="16" s="1"/>
  <c r="H30" i="16"/>
  <c r="H8" i="19"/>
  <c r="G8" i="19"/>
  <c r="F8" i="19"/>
  <c r="E8" i="19"/>
  <c r="D8" i="19"/>
  <c r="C8" i="19"/>
  <c r="E145" i="16" l="1"/>
  <c r="H145" i="16"/>
  <c r="D145" i="16"/>
  <c r="G145" i="16"/>
  <c r="F145" i="16"/>
  <c r="D128" i="16"/>
  <c r="C145" i="16"/>
  <c r="B145" i="16"/>
  <c r="F128" i="16"/>
  <c r="B128" i="16"/>
  <c r="H128" i="16"/>
  <c r="G128" i="16"/>
  <c r="E128" i="16"/>
  <c r="B11" i="15"/>
  <c r="C11" i="15"/>
  <c r="D11" i="15"/>
  <c r="E11" i="15"/>
  <c r="F11" i="15"/>
  <c r="G11" i="15"/>
  <c r="H11" i="15"/>
  <c r="D12" i="12" l="1"/>
  <c r="E12" i="12"/>
  <c r="F12" i="12"/>
  <c r="G12" i="12"/>
  <c r="H12" i="12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13" i="13" l="1"/>
  <c r="G13" i="13"/>
  <c r="F13" i="13"/>
  <c r="E13" i="13"/>
  <c r="D13" i="13"/>
  <c r="C13" i="13"/>
  <c r="B13" i="13"/>
  <c r="H13" i="7"/>
  <c r="G13" i="7"/>
  <c r="F13" i="7"/>
  <c r="E13" i="7"/>
  <c r="D13" i="7"/>
  <c r="C13" i="7"/>
  <c r="B13" i="7"/>
  <c r="H17" i="6"/>
  <c r="G17" i="6"/>
  <c r="F17" i="6"/>
  <c r="E17" i="6"/>
  <c r="C17" i="6"/>
  <c r="G11" i="4"/>
  <c r="F11" i="4"/>
  <c r="E11" i="4"/>
  <c r="D11" i="4"/>
  <c r="C11" i="4"/>
  <c r="B11" i="4"/>
  <c r="F11" i="3"/>
  <c r="E11" i="3"/>
  <c r="C11" i="3"/>
  <c r="H53" i="16" l="1"/>
  <c r="H16" i="16" s="1"/>
  <c r="G53" i="16"/>
  <c r="G16" i="16" s="1"/>
  <c r="F53" i="16"/>
  <c r="F16" i="16" s="1"/>
  <c r="C53" i="16"/>
  <c r="C16" i="16" s="1"/>
  <c r="E53" i="16"/>
  <c r="E16" i="16" s="1"/>
  <c r="D53" i="16"/>
  <c r="D16" i="16" s="1"/>
  <c r="B16" i="16"/>
  <c r="C60" i="16"/>
  <c r="C17" i="16" s="1"/>
  <c r="G67" i="16"/>
  <c r="G18" i="16" s="1"/>
  <c r="E67" i="16"/>
  <c r="E18" i="16" s="1"/>
  <c r="E152" i="16"/>
  <c r="E28" i="16" s="1"/>
  <c r="D60" i="16"/>
  <c r="D17" i="16" s="1"/>
  <c r="D25" i="16"/>
  <c r="D159" i="16"/>
  <c r="D29" i="16" s="1"/>
  <c r="E60" i="16"/>
  <c r="E17" i="16" s="1"/>
  <c r="D152" i="16"/>
  <c r="D28" i="16" s="1"/>
  <c r="B17" i="16"/>
  <c r="F67" i="16"/>
  <c r="F18" i="16" s="1"/>
  <c r="E99" i="16"/>
  <c r="E21" i="16" s="1"/>
  <c r="D107" i="16"/>
  <c r="D22" i="16" s="1"/>
  <c r="B67" i="16"/>
  <c r="B18" i="16" s="1"/>
  <c r="D112" i="16"/>
  <c r="D23" i="16" s="1"/>
  <c r="H121" i="16"/>
  <c r="H24" i="16" s="1"/>
  <c r="H136" i="16"/>
  <c r="H26" i="16" s="1"/>
  <c r="C67" i="16"/>
  <c r="C18" i="16" s="1"/>
  <c r="G22" i="16"/>
  <c r="E112" i="16"/>
  <c r="E23" i="16" s="1"/>
  <c r="G25" i="16"/>
  <c r="E27" i="16"/>
  <c r="F27" i="16"/>
  <c r="G27" i="16"/>
  <c r="H60" i="16"/>
  <c r="H17" i="16" s="1"/>
  <c r="D67" i="16"/>
  <c r="D18" i="16" s="1"/>
  <c r="B99" i="16"/>
  <c r="B21" i="16" s="1"/>
  <c r="H107" i="16"/>
  <c r="H22" i="16" s="1"/>
  <c r="F112" i="16"/>
  <c r="F23" i="16" s="1"/>
  <c r="B121" i="16"/>
  <c r="B24" i="16" s="1"/>
  <c r="C121" i="16"/>
  <c r="C24" i="16" s="1"/>
  <c r="C99" i="16"/>
  <c r="C21" i="16" s="1"/>
  <c r="H159" i="16"/>
  <c r="H29" i="16" s="1"/>
  <c r="B77" i="16"/>
  <c r="B19" i="16" s="1"/>
  <c r="B90" i="16"/>
  <c r="B20" i="16" s="1"/>
  <c r="D99" i="16"/>
  <c r="D21" i="16" s="1"/>
  <c r="E136" i="16"/>
  <c r="E26" i="16" s="1"/>
  <c r="G136" i="16"/>
  <c r="G26" i="16" s="1"/>
  <c r="F152" i="16"/>
  <c r="F28" i="16" s="1"/>
  <c r="G112" i="16"/>
  <c r="G23" i="16" s="1"/>
  <c r="D27" i="16"/>
  <c r="H152" i="16"/>
  <c r="H28" i="16" s="1"/>
  <c r="B152" i="16"/>
  <c r="B28" i="16" s="1"/>
  <c r="C159" i="16"/>
  <c r="C29" i="16" s="1"/>
  <c r="H67" i="16"/>
  <c r="H18" i="16" s="1"/>
  <c r="C77" i="16"/>
  <c r="C19" i="16" s="1"/>
  <c r="C90" i="16"/>
  <c r="C20" i="16" s="1"/>
  <c r="B107" i="16"/>
  <c r="B22" i="16" s="1"/>
  <c r="H25" i="16"/>
  <c r="B26" i="16"/>
  <c r="E159" i="16"/>
  <c r="E29" i="16" s="1"/>
  <c r="F60" i="16"/>
  <c r="F17" i="16" s="1"/>
  <c r="D77" i="16"/>
  <c r="D19" i="16" s="1"/>
  <c r="D90" i="16"/>
  <c r="D20" i="16" s="1"/>
  <c r="F90" i="16"/>
  <c r="F20" i="16" s="1"/>
  <c r="F99" i="16"/>
  <c r="F21" i="16" s="1"/>
  <c r="C107" i="16"/>
  <c r="C22" i="16" s="1"/>
  <c r="H112" i="16"/>
  <c r="H23" i="16" s="1"/>
  <c r="D121" i="16"/>
  <c r="D24" i="16" s="1"/>
  <c r="B25" i="16"/>
  <c r="C136" i="16"/>
  <c r="C26" i="16" s="1"/>
  <c r="C152" i="16"/>
  <c r="C28" i="16" s="1"/>
  <c r="F159" i="16"/>
  <c r="F29" i="16" s="1"/>
  <c r="G60" i="16"/>
  <c r="G17" i="16" s="1"/>
  <c r="E77" i="16"/>
  <c r="E19" i="16" s="1"/>
  <c r="E90" i="16"/>
  <c r="E20" i="16" s="1"/>
  <c r="G99" i="16"/>
  <c r="G21" i="16" s="1"/>
  <c r="E121" i="16"/>
  <c r="E24" i="16" s="1"/>
  <c r="F121" i="16"/>
  <c r="F24" i="16" s="1"/>
  <c r="G121" i="16"/>
  <c r="G24" i="16" s="1"/>
  <c r="D136" i="16"/>
  <c r="D26" i="16" s="1"/>
  <c r="H27" i="16"/>
  <c r="G159" i="16"/>
  <c r="G29" i="16" s="1"/>
  <c r="F77" i="16"/>
  <c r="F19" i="16" s="1"/>
  <c r="H99" i="16"/>
  <c r="H21" i="16" s="1"/>
  <c r="E107" i="16"/>
  <c r="E22" i="16" s="1"/>
  <c r="G77" i="16"/>
  <c r="G19" i="16" s="1"/>
  <c r="G90" i="16"/>
  <c r="G20" i="16" s="1"/>
  <c r="F22" i="16"/>
  <c r="F25" i="16"/>
  <c r="F136" i="16"/>
  <c r="F26" i="16" s="1"/>
  <c r="B27" i="16"/>
  <c r="H77" i="16"/>
  <c r="H19" i="16" s="1"/>
  <c r="H90" i="16"/>
  <c r="H20" i="16" s="1"/>
  <c r="E25" i="16"/>
  <c r="C27" i="16"/>
  <c r="G152" i="16"/>
  <c r="G28" i="16" s="1"/>
  <c r="C112" i="16"/>
  <c r="C23" i="16" s="1"/>
  <c r="C33" i="16" l="1"/>
  <c r="D33" i="16"/>
  <c r="E33" i="16"/>
  <c r="F33" i="16"/>
  <c r="G33" i="16"/>
  <c r="H33" i="16"/>
  <c r="B23" i="16"/>
  <c r="B33" i="16" s="1"/>
</calcChain>
</file>

<file path=xl/sharedStrings.xml><?xml version="1.0" encoding="utf-8"?>
<sst xmlns="http://schemas.openxmlformats.org/spreadsheetml/2006/main" count="950" uniqueCount="284">
  <si>
    <t>CURRENT PRICES OF 6 MAJOR GRADES FERTILIZER PER PROVINCE PER REGION</t>
  </si>
  <si>
    <t>FERTILIZER GRADES/ PRICE (PHP) PER 50 KG. BAG</t>
  </si>
  <si>
    <t>REGIONS/PROVINCE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</si>
  <si>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</si>
  <si>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</si>
  <si>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</si>
  <si>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</si>
  <si>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</si>
  <si>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</si>
  <si>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</si>
  <si>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</si>
  <si>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</si>
  <si>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</si>
  <si>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</si>
  <si>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</si>
  <si>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</si>
  <si>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</si>
  <si>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</si>
  <si>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</si>
  <si>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</si>
  <si>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</si>
  <si>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</si>
  <si>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</si>
  <si>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</si>
  <si>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</si>
  <si>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</si>
  <si>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</si>
  <si>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</si>
  <si>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</si>
  <si>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</si>
  <si>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</si>
  <si>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</si>
  <si>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</si>
  <si>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</si>
  <si>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</si>
  <si>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</si>
  <si>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</si>
  <si>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</si>
  <si>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</si>
  <si>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</si>
  <si>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</si>
  <si>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</si>
  <si>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REGION IV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</si>
  <si>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</si>
  <si>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</si>
  <si>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</si>
  <si>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</si>
  <si>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</si>
  <si>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</si>
  <si>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</si>
  <si>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</si>
  <si>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</si>
  <si>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</si>
  <si>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</si>
  <si>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</si>
  <si>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</si>
  <si>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</si>
  <si>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</si>
  <si>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</si>
  <si>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</si>
  <si>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</si>
  <si>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</si>
  <si>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</si>
  <si>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</si>
  <si>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</si>
  <si>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</si>
  <si>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</si>
  <si>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</si>
  <si>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</si>
  <si>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</si>
  <si>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</si>
  <si>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</si>
  <si>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</si>
  <si>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</si>
  <si>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</si>
  <si>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</si>
  <si>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Western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</si>
  <si>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</si>
  <si>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</si>
  <si>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</si>
  <si>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</si>
  <si>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</si>
  <si>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</si>
  <si>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</si>
  <si>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</si>
  <si>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</si>
  <si>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</si>
  <si>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</si>
  <si>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</si>
  <si>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</si>
  <si>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</si>
  <si>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</si>
  <si>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</si>
  <si>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</si>
  <si>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</si>
  <si>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</si>
  <si>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</si>
  <si>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</si>
  <si>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</si>
  <si>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</si>
  <si>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</si>
  <si>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</si>
  <si>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</si>
  <si>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</si>
  <si>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</si>
  <si>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</si>
  <si>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</si>
  <si>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</si>
  <si>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</si>
  <si>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Agriculturist II</t>
  </si>
  <si>
    <t>FPA-FOCU-F8</t>
  </si>
  <si>
    <t>FERTILIZER GRADES/ PRICE PER 50 KG. BAG</t>
  </si>
  <si>
    <t>Region CAR</t>
  </si>
  <si>
    <t>Mt. Province</t>
  </si>
  <si>
    <t>Prepared By:</t>
  </si>
  <si>
    <t>Approved By:</t>
  </si>
  <si>
    <t>AGUSTO M. NAGAYANG</t>
  </si>
  <si>
    <t>ROGELIO B. TANGUID</t>
  </si>
  <si>
    <t>Regional Officer - CAR</t>
  </si>
  <si>
    <t>Region No. I</t>
  </si>
  <si>
    <t>ILOCOS NORTE</t>
  </si>
  <si>
    <t>ILOCOS SUR</t>
  </si>
  <si>
    <t>LA UNION</t>
  </si>
  <si>
    <t>MARISSA S. PIMENTEL</t>
  </si>
  <si>
    <t>JOSEPH ANDRE JOHN O. MARTINEZ</t>
  </si>
  <si>
    <t>Administrative Aide IV</t>
  </si>
  <si>
    <t>Supervising Agriculturist</t>
  </si>
  <si>
    <t>Region No. II</t>
  </si>
  <si>
    <t>ISABELA</t>
  </si>
  <si>
    <t>QUIRINO</t>
  </si>
  <si>
    <t>NUEVA VIZCAYA</t>
  </si>
  <si>
    <t>IAN JOY S. RASALAN</t>
  </si>
  <si>
    <t>LEONARDO A. BANGAD</t>
  </si>
  <si>
    <t>Administrative Aide VI</t>
  </si>
  <si>
    <t>Regional Officer</t>
  </si>
  <si>
    <t>Region No. III</t>
  </si>
  <si>
    <t>AURORA</t>
  </si>
  <si>
    <t>BATAAN</t>
  </si>
  <si>
    <t>BULACAN</t>
  </si>
  <si>
    <t>NUEVA ECIJA</t>
  </si>
  <si>
    <t>PAMPANGA</t>
  </si>
  <si>
    <t>TARLAC</t>
  </si>
  <si>
    <t>ZAMBALES</t>
  </si>
  <si>
    <t>JUNE RYAN M. DE LEON</t>
  </si>
  <si>
    <t>Regional Officer, Region III</t>
  </si>
  <si>
    <t>Region No. IV</t>
  </si>
  <si>
    <t>EDMAR C. BUNDALIAN</t>
  </si>
  <si>
    <t>SUZETTIE M. ALCAIDE</t>
  </si>
  <si>
    <t>Supervising Agriculturist, RIV</t>
  </si>
  <si>
    <t>Region No. V</t>
  </si>
  <si>
    <t>ALBAY</t>
  </si>
  <si>
    <t>CAMARINES NORTE</t>
  </si>
  <si>
    <t>CAMARINES SUR</t>
  </si>
  <si>
    <t>CATANDUANES</t>
  </si>
  <si>
    <t>MASBATE</t>
  </si>
  <si>
    <t>SORSOGON</t>
  </si>
  <si>
    <t>AVERAGE</t>
  </si>
  <si>
    <t>ROSIE T. MALAZAR</t>
  </si>
  <si>
    <t>GABRIEL B. ATOLE</t>
  </si>
  <si>
    <t>Region No. VI</t>
  </si>
  <si>
    <t>RYAN G. GELLADULA</t>
  </si>
  <si>
    <t>NOEL V. NEGRE</t>
  </si>
  <si>
    <t>Region No. VII</t>
  </si>
  <si>
    <t>HANNAH XENIA M. ERA</t>
  </si>
  <si>
    <t>ARNULFO L. ARAUSA JR.</t>
  </si>
  <si>
    <t>Region No. VIII</t>
  </si>
  <si>
    <t>FRANCIS SALVADOR B. COSTAS</t>
  </si>
  <si>
    <t>Region No. IX</t>
  </si>
  <si>
    <t>FERNAND A. BAJA</t>
  </si>
  <si>
    <t>ALEX S. PAALISBO</t>
  </si>
  <si>
    <t>Region No. X</t>
  </si>
  <si>
    <t>LORNA R. SAJOL</t>
  </si>
  <si>
    <t>MA. SONIA C. CALLEJA</t>
  </si>
  <si>
    <t>Region No. XI</t>
  </si>
  <si>
    <t>RUSTOM GAIN A. TANDUYAN</t>
  </si>
  <si>
    <t>MARRISA G. NAPALIT</t>
  </si>
  <si>
    <t>CURRENT PRICES OF 6 MAJOR FERTILIZER GRADES PER PROVINCE PER REGION</t>
  </si>
  <si>
    <t>REGION/PROVINCES</t>
  </si>
  <si>
    <t>Region No. XII</t>
  </si>
  <si>
    <t>JENNIE M. BASILIO</t>
  </si>
  <si>
    <t>Provincial Officer - South Cotabato</t>
  </si>
  <si>
    <t>Region CARAGA</t>
  </si>
  <si>
    <t>MARK JEMUEL R. GABRIEL</t>
  </si>
  <si>
    <t>DANILO S. NEGRE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</si>
  <si>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</si>
  <si>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</si>
  <si>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</si>
  <si>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</si>
  <si>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</si>
  <si>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</si>
  <si>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</si>
  <si>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</si>
  <si>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</si>
  <si>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</si>
  <si>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</si>
  <si>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</si>
  <si>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</si>
  <si>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</si>
  <si>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</si>
  <si>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</si>
  <si>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</si>
  <si>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</si>
  <si>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</si>
  <si>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</si>
  <si>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</si>
  <si>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</si>
  <si>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</si>
  <si>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</si>
  <si>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</si>
  <si>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</si>
  <si>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</si>
  <si>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</si>
  <si>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</si>
  <si>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</si>
  <si>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</si>
  <si>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</si>
  <si>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</si>
  <si>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</si>
  <si>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</si>
  <si>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</si>
  <si>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</si>
  <si>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</si>
  <si>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</si>
  <si>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</si>
  <si>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</si>
  <si>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</si>
  <si>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</si>
  <si>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</si>
  <si>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</si>
  <si>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</si>
  <si>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</si>
  <si>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</si>
  <si>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</si>
  <si>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</si>
  <si>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</si>
  <si>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</si>
  <si>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</si>
  <si>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</si>
  <si>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</si>
  <si>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</si>
  <si>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</si>
  <si>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</si>
  <si>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</si>
  <si>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</si>
  <si>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</si>
  <si>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</si>
  <si>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CAGAYAN</t>
  </si>
  <si>
    <t>CURRENT AVERAGE RETAIL PRICES OF 6 MAJOR GRADES OF INORGANIC FERTILIZERS PER PROVINCE</t>
  </si>
  <si>
    <t>FERTILIZER GRADE</t>
  </si>
  <si>
    <t>Southern Samar</t>
  </si>
  <si>
    <t>Zamboanga City</t>
  </si>
  <si>
    <t>Davao City</t>
  </si>
  <si>
    <t>Maguindanao</t>
  </si>
  <si>
    <t xml:space="preserve">PANGASINAN </t>
  </si>
  <si>
    <t xml:space="preserve">Bohol </t>
  </si>
  <si>
    <t>Camiguin</t>
  </si>
  <si>
    <t>Southern Leyte</t>
  </si>
  <si>
    <t xml:space="preserve">
</t>
  </si>
  <si>
    <t xml:space="preserve"> </t>
  </si>
  <si>
    <t>CRISILYN D. ORBISO</t>
  </si>
  <si>
    <t>Cotabato</t>
  </si>
  <si>
    <t>-</t>
  </si>
  <si>
    <t>MARK NICKY S. LARGA</t>
  </si>
  <si>
    <t>ROMEO VAL R. SUGUITAN, JR.</t>
  </si>
  <si>
    <t xml:space="preserve">NCR </t>
  </si>
  <si>
    <t>MARICEL P. TABIGUE</t>
  </si>
  <si>
    <t>MIKE P. CUENTO</t>
  </si>
  <si>
    <t>Agiculturist II</t>
  </si>
  <si>
    <t>NCR</t>
  </si>
  <si>
    <t>MURIATE OF POTASH</t>
  </si>
  <si>
    <t>DIAMMONIUM PHOSPHATE</t>
  </si>
  <si>
    <t>December 23 to December 27, 2024</t>
  </si>
  <si>
    <t>WK 52 -2024</t>
  </si>
  <si>
    <t>JAYAR V. RIVERA</t>
  </si>
  <si>
    <t>January 06 to January 10, 2025</t>
  </si>
  <si>
    <t>December 30, 2024 to January 03, 2025</t>
  </si>
  <si>
    <t>GLENN DC. ESTRADA</t>
  </si>
  <si>
    <t>FRANCIS FELIMON V. VILLAMON</t>
  </si>
  <si>
    <t>NIR</t>
  </si>
  <si>
    <t xml:space="preserve">Negros Occidental </t>
  </si>
  <si>
    <t xml:space="preserve"> JANUARY 13, 2025 TO JANUARY 17, 2025</t>
  </si>
  <si>
    <t>January 13 to January 17, 2025</t>
  </si>
  <si>
    <t>OIC, Executive Director</t>
  </si>
  <si>
    <t>CURRENT AVERAGE RETAIL PRICES OF 6 MAJOR GRADES FERTILIZER PER PROVINCE PER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</si>
</sst>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37">
    <font>
      <sz val="10"/>
      <color rgb="FF000000"/>
      <name val="Arial"/>
    </font>
    <font>
      <b/>
      <sz val="11"/>
      <color rgb="FF000000"/>
      <name val="Cambria"/>
      <family val="1"/>
    </font>
    <font>
      <sz val="10"/>
      <name val="Arial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0"/>
      <color rgb="FF000000"/>
      <name val="Roboto"/>
    </font>
    <font>
      <i/>
      <sz val="11"/>
      <color rgb="FF000000"/>
      <name val="Cambria"/>
      <family val="1"/>
    </font>
    <font>
      <b/>
      <i/>
      <sz val="11"/>
      <color rgb="FF000000"/>
      <name val="Cambria"/>
      <family val="1"/>
    </font>
    <font>
      <sz val="11"/>
      <color theme="1"/>
      <name val="Arial"/>
      <family val="2"/>
    </font>
    <font>
      <b/>
      <i/>
      <u/>
      <sz val="11"/>
      <color rgb="FF000000"/>
      <name val="Cambria"/>
      <family val="1"/>
    </font>
    <font>
      <b/>
      <i/>
      <u/>
      <sz val="11"/>
      <color rgb="FF000000"/>
      <name val="Cambria"/>
      <family val="1"/>
    </font>
    <font>
      <sz val="11"/>
      <color rgb="FF000000"/>
      <name val="Calibri"/>
      <family val="2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i/>
      <sz val="11"/>
      <color rgb="FF000000"/>
      <name val="Cambria"/>
      <family val="1"/>
    </font>
    <font>
      <b/>
      <i/>
      <sz val="11"/>
      <color rgb="FF000000"/>
      <name val="Cambria"/>
      <family val="1"/>
    </font>
    <font>
      <b/>
      <i/>
      <u/>
      <sz val="11"/>
      <color rgb="FF000000"/>
      <name val="Cambria"/>
      <family val="1"/>
    </font>
    <font>
      <b/>
      <u/>
      <sz val="11"/>
      <color rgb="FF000000"/>
      <name val="Cambria"/>
      <family val="1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name val="Cambria"/>
      <family val="1"/>
    </font>
    <font>
      <b/>
      <sz val="12"/>
      <color theme="1"/>
      <name val="Cambria"/>
      <family val="1"/>
    </font>
    <font>
      <i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32" fillId="0" borderId="0" applyFont="0" applyFill="0" applyBorder="0" applyAlignment="0" applyProtection="0"/>
  </cellStyleXfs>
  <cellXfs count="312">
    <xf numFmtId="0" fontId="0" fillId="0" borderId="0" xfId="0"/>
    <xf numFmtId="4" fontId="3" fillId="0" borderId="0" xfId="0" applyNumberFormat="1" applyFont="1"/>
    <xf numFmtId="4" fontId="4" fillId="2" borderId="4" xfId="0" applyNumberFormat="1" applyFont="1" applyFill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7" fillId="2" borderId="0" xfId="0" applyFont="1" applyFill="1"/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 vertical="top"/>
    </xf>
    <xf numFmtId="4" fontId="4" fillId="2" borderId="6" xfId="0" applyNumberFormat="1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right"/>
    </xf>
    <xf numFmtId="4" fontId="5" fillId="0" borderId="0" xfId="0" applyNumberFormat="1" applyFont="1"/>
    <xf numFmtId="4" fontId="1" fillId="0" borderId="0" xfId="0" applyNumberFormat="1" applyFont="1" applyAlignment="1">
      <alignment horizontal="left"/>
    </xf>
    <xf numFmtId="4" fontId="1" fillId="0" borderId="0" xfId="0" applyNumberFormat="1" applyFont="1"/>
    <xf numFmtId="4" fontId="5" fillId="0" borderId="0" xfId="0" applyNumberFormat="1" applyFont="1" applyAlignment="1">
      <alignment horizontal="left"/>
    </xf>
    <xf numFmtId="4" fontId="8" fillId="0" borderId="0" xfId="0" applyNumberFormat="1" applyFont="1"/>
    <xf numFmtId="4" fontId="6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 vertical="top"/>
    </xf>
    <xf numFmtId="4" fontId="8" fillId="0" borderId="0" xfId="0" applyNumberFormat="1" applyFont="1" applyAlignment="1">
      <alignment horizontal="left"/>
    </xf>
    <xf numFmtId="4" fontId="4" fillId="0" borderId="6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9" fillId="0" borderId="0" xfId="0" applyNumberFormat="1" applyFont="1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4" fontId="1" fillId="2" borderId="4" xfId="0" applyNumberFormat="1" applyFont="1" applyFill="1" applyBorder="1"/>
    <xf numFmtId="4" fontId="1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 applyAlignment="1">
      <alignment horizontal="right"/>
    </xf>
    <xf numFmtId="4" fontId="11" fillId="0" borderId="0" xfId="0" applyNumberFormat="1" applyFont="1"/>
    <xf numFmtId="4" fontId="1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4" fillId="0" borderId="3" xfId="0" applyNumberFormat="1" applyFont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center" wrapText="1"/>
    </xf>
    <xf numFmtId="4" fontId="4" fillId="2" borderId="4" xfId="0" applyNumberFormat="1" applyFont="1" applyFill="1" applyBorder="1" applyAlignment="1">
      <alignment horizontal="center" wrapText="1"/>
    </xf>
    <xf numFmtId="4" fontId="6" fillId="2" borderId="5" xfId="0" applyNumberFormat="1" applyFont="1" applyFill="1" applyBorder="1" applyAlignment="1">
      <alignment horizontal="right" wrapText="1"/>
    </xf>
    <xf numFmtId="4" fontId="5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4" fontId="4" fillId="2" borderId="3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4" fontId="5" fillId="2" borderId="0" xfId="0" applyNumberFormat="1" applyFont="1" applyFill="1" applyAlignment="1">
      <alignment horizontal="right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left"/>
    </xf>
    <xf numFmtId="4" fontId="1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0" fontId="14" fillId="0" borderId="13" xfId="0" applyFont="1" applyBorder="1"/>
    <xf numFmtId="0" fontId="14" fillId="0" borderId="0" xfId="0" applyFont="1"/>
    <xf numFmtId="165" fontId="14" fillId="0" borderId="13" xfId="0" applyNumberFormat="1" applyFont="1" applyBorder="1"/>
    <xf numFmtId="165" fontId="15" fillId="2" borderId="1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8" fillId="2" borderId="4" xfId="0" applyNumberFormat="1" applyFont="1" applyFill="1" applyBorder="1" applyAlignment="1">
      <alignment horizontal="center" vertical="top"/>
    </xf>
    <xf numFmtId="4" fontId="17" fillId="2" borderId="4" xfId="0" applyNumberFormat="1" applyFont="1" applyFill="1" applyBorder="1"/>
    <xf numFmtId="4" fontId="18" fillId="2" borderId="4" xfId="0" applyNumberFormat="1" applyFont="1" applyFill="1" applyBorder="1" applyAlignment="1">
      <alignment horizontal="center"/>
    </xf>
    <xf numFmtId="4" fontId="18" fillId="2" borderId="4" xfId="0" applyNumberFormat="1" applyFont="1" applyFill="1" applyBorder="1" applyAlignment="1">
      <alignment horizontal="right" vertical="top"/>
    </xf>
    <xf numFmtId="4" fontId="18" fillId="2" borderId="4" xfId="0" applyNumberFormat="1" applyFont="1" applyFill="1" applyBorder="1" applyAlignment="1">
      <alignment horizontal="right"/>
    </xf>
    <xf numFmtId="164" fontId="17" fillId="2" borderId="4" xfId="0" applyNumberFormat="1" applyFont="1" applyFill="1" applyBorder="1" applyAlignment="1">
      <alignment horizontal="left"/>
    </xf>
    <xf numFmtId="4" fontId="17" fillId="2" borderId="4" xfId="0" applyNumberFormat="1" applyFont="1" applyFill="1" applyBorder="1" applyAlignment="1">
      <alignment horizontal="right"/>
    </xf>
    <xf numFmtId="164" fontId="17" fillId="2" borderId="4" xfId="0" applyNumberFormat="1" applyFont="1" applyFill="1" applyBorder="1"/>
    <xf numFmtId="4" fontId="19" fillId="0" borderId="4" xfId="0" applyNumberFormat="1" applyFont="1" applyBorder="1" applyAlignment="1">
      <alignment horizontal="right" vertical="top"/>
    </xf>
    <xf numFmtId="164" fontId="20" fillId="2" borderId="4" xfId="0" applyNumberFormat="1" applyFont="1" applyFill="1" applyBorder="1" applyAlignment="1">
      <alignment horizontal="right"/>
    </xf>
    <xf numFmtId="164" fontId="18" fillId="2" borderId="4" xfId="0" applyNumberFormat="1" applyFont="1" applyFill="1" applyBorder="1" applyAlignment="1">
      <alignment horizontal="center"/>
    </xf>
    <xf numFmtId="4" fontId="17" fillId="2" borderId="4" xfId="0" applyNumberFormat="1" applyFont="1" applyFill="1" applyBorder="1" applyAlignment="1">
      <alignment horizontal="right" vertical="top"/>
    </xf>
    <xf numFmtId="164" fontId="18" fillId="2" borderId="4" xfId="0" applyNumberFormat="1" applyFont="1" applyFill="1" applyBorder="1" applyAlignment="1">
      <alignment horizontal="center" vertical="top"/>
    </xf>
    <xf numFmtId="4" fontId="21" fillId="2" borderId="0" xfId="0" applyNumberFormat="1" applyFont="1" applyFill="1" applyAlignment="1">
      <alignment horizontal="right"/>
    </xf>
    <xf numFmtId="4" fontId="21" fillId="2" borderId="0" xfId="0" applyNumberFormat="1" applyFont="1" applyFill="1"/>
    <xf numFmtId="4" fontId="20" fillId="2" borderId="0" xfId="0" applyNumberFormat="1" applyFont="1" applyFill="1"/>
    <xf numFmtId="4" fontId="17" fillId="2" borderId="0" xfId="0" applyNumberFormat="1" applyFont="1" applyFill="1"/>
    <xf numFmtId="4" fontId="20" fillId="2" borderId="0" xfId="0" applyNumberFormat="1" applyFont="1" applyFill="1" applyAlignment="1">
      <alignment horizontal="left"/>
    </xf>
    <xf numFmtId="0" fontId="19" fillId="0" borderId="0" xfId="0" applyFont="1"/>
    <xf numFmtId="4" fontId="3" fillId="0" borderId="14" xfId="0" applyNumberFormat="1" applyFont="1" applyBorder="1" applyAlignment="1">
      <alignment horizontal="left"/>
    </xf>
    <xf numFmtId="4" fontId="4" fillId="2" borderId="12" xfId="0" applyNumberFormat="1" applyFont="1" applyFill="1" applyBorder="1" applyAlignment="1">
      <alignment horizontal="right" vertical="top"/>
    </xf>
    <xf numFmtId="4" fontId="4" fillId="2" borderId="12" xfId="0" applyNumberFormat="1" applyFont="1" applyFill="1" applyBorder="1" applyAlignment="1">
      <alignment horizontal="right"/>
    </xf>
    <xf numFmtId="4" fontId="3" fillId="2" borderId="14" xfId="0" applyNumberFormat="1" applyFont="1" applyFill="1" applyBorder="1" applyAlignment="1">
      <alignment horizontal="left"/>
    </xf>
    <xf numFmtId="4" fontId="18" fillId="2" borderId="6" xfId="0" applyNumberFormat="1" applyFont="1" applyFill="1" applyBorder="1" applyAlignment="1">
      <alignment horizontal="center" vertical="top"/>
    </xf>
    <xf numFmtId="4" fontId="1" fillId="2" borderId="12" xfId="0" applyNumberFormat="1" applyFont="1" applyFill="1" applyBorder="1" applyAlignment="1">
      <alignment horizontal="right" vertical="top"/>
    </xf>
    <xf numFmtId="4" fontId="1" fillId="2" borderId="12" xfId="0" applyNumberFormat="1" applyFont="1" applyFill="1" applyBorder="1" applyAlignment="1">
      <alignment horizontal="right"/>
    </xf>
    <xf numFmtId="4" fontId="4" fillId="0" borderId="12" xfId="0" applyNumberFormat="1" applyFont="1" applyBorder="1" applyAlignment="1">
      <alignment horizontal="right" vertical="top"/>
    </xf>
    <xf numFmtId="4" fontId="1" fillId="2" borderId="8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horizontal="right"/>
    </xf>
    <xf numFmtId="4" fontId="20" fillId="2" borderId="5" xfId="0" applyNumberFormat="1" applyFont="1" applyFill="1" applyBorder="1" applyAlignment="1">
      <alignment horizontal="right"/>
    </xf>
    <xf numFmtId="0" fontId="24" fillId="0" borderId="0" xfId="0" applyFont="1"/>
    <xf numFmtId="4" fontId="18" fillId="0" borderId="3" xfId="0" applyNumberFormat="1" applyFont="1" applyBorder="1" applyAlignment="1">
      <alignment horizontal="center"/>
    </xf>
    <xf numFmtId="0" fontId="26" fillId="2" borderId="0" xfId="0" applyFont="1" applyFill="1"/>
    <xf numFmtId="0" fontId="26" fillId="2" borderId="7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4" fontId="18" fillId="2" borderId="6" xfId="0" applyNumberFormat="1" applyFont="1" applyFill="1" applyBorder="1" applyAlignment="1">
      <alignment horizontal="center"/>
    </xf>
    <xf numFmtId="4" fontId="18" fillId="2" borderId="12" xfId="0" applyNumberFormat="1" applyFont="1" applyFill="1" applyBorder="1" applyAlignment="1">
      <alignment horizontal="right" vertical="top"/>
    </xf>
    <xf numFmtId="4" fontId="18" fillId="2" borderId="12" xfId="0" applyNumberFormat="1" applyFont="1" applyFill="1" applyBorder="1" applyAlignment="1">
      <alignment horizontal="right"/>
    </xf>
    <xf numFmtId="4" fontId="17" fillId="2" borderId="14" xfId="0" applyNumberFormat="1" applyFont="1" applyFill="1" applyBorder="1" applyAlignment="1">
      <alignment horizontal="left"/>
    </xf>
    <xf numFmtId="4" fontId="27" fillId="0" borderId="0" xfId="0" applyNumberFormat="1" applyFont="1" applyAlignment="1">
      <alignment horizontal="left"/>
    </xf>
    <xf numFmtId="4" fontId="19" fillId="0" borderId="0" xfId="0" applyNumberFormat="1" applyFont="1"/>
    <xf numFmtId="4" fontId="16" fillId="0" borderId="0" xfId="0" applyNumberFormat="1" applyFont="1"/>
    <xf numFmtId="4" fontId="16" fillId="0" borderId="0" xfId="0" applyNumberFormat="1" applyFont="1" applyAlignment="1">
      <alignment horizontal="left"/>
    </xf>
    <xf numFmtId="4" fontId="29" fillId="0" borderId="0" xfId="0" applyNumberFormat="1" applyFont="1"/>
    <xf numFmtId="4" fontId="28" fillId="0" borderId="0" xfId="0" applyNumberFormat="1" applyFont="1"/>
    <xf numFmtId="4" fontId="3" fillId="2" borderId="14" xfId="0" applyNumberFormat="1" applyFont="1" applyFill="1" applyBorder="1" applyAlignment="1">
      <alignment horizontal="left" wrapText="1"/>
    </xf>
    <xf numFmtId="4" fontId="5" fillId="2" borderId="14" xfId="0" applyNumberFormat="1" applyFont="1" applyFill="1" applyBorder="1" applyAlignment="1">
      <alignment horizontal="left" wrapText="1"/>
    </xf>
    <xf numFmtId="4" fontId="4" fillId="2" borderId="12" xfId="0" applyNumberFormat="1" applyFont="1" applyFill="1" applyBorder="1" applyAlignment="1">
      <alignment horizontal="right" vertical="top" wrapText="1"/>
    </xf>
    <xf numFmtId="4" fontId="4" fillId="2" borderId="12" xfId="0" applyNumberFormat="1" applyFont="1" applyFill="1" applyBorder="1" applyAlignment="1">
      <alignment horizontal="right" wrapText="1"/>
    </xf>
    <xf numFmtId="4" fontId="20" fillId="2" borderId="0" xfId="0" applyNumberFormat="1" applyFont="1" applyFill="1" applyAlignment="1">
      <alignment horizontal="right"/>
    </xf>
    <xf numFmtId="4" fontId="18" fillId="2" borderId="0" xfId="0" applyNumberFormat="1" applyFont="1" applyFill="1" applyAlignment="1">
      <alignment horizontal="right" vertical="top"/>
    </xf>
    <xf numFmtId="4" fontId="31" fillId="0" borderId="0" xfId="0" applyNumberFormat="1" applyFont="1"/>
    <xf numFmtId="4" fontId="18" fillId="2" borderId="5" xfId="0" applyNumberFormat="1" applyFont="1" applyFill="1" applyBorder="1" applyAlignment="1">
      <alignment horizontal="right" vertical="top"/>
    </xf>
    <xf numFmtId="164" fontId="21" fillId="2" borderId="0" xfId="0" applyNumberFormat="1" applyFont="1" applyFill="1" applyAlignment="1">
      <alignment horizontal="left"/>
    </xf>
    <xf numFmtId="43" fontId="19" fillId="0" borderId="0" xfId="1" applyFont="1" applyAlignment="1">
      <alignment vertical="center"/>
    </xf>
    <xf numFmtId="0" fontId="1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0" applyNumberFormat="1" applyFont="1"/>
    <xf numFmtId="165" fontId="15" fillId="2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5" fontId="14" fillId="0" borderId="13" xfId="0" applyNumberFormat="1" applyFont="1" applyBorder="1" applyAlignment="1">
      <alignment horizontal="right"/>
    </xf>
    <xf numFmtId="164" fontId="20" fillId="2" borderId="8" xfId="0" applyNumberFormat="1" applyFont="1" applyFill="1" applyBorder="1" applyAlignment="1">
      <alignment horizontal="right"/>
    </xf>
    <xf numFmtId="4" fontId="18" fillId="2" borderId="8" xfId="0" applyNumberFormat="1" applyFont="1" applyFill="1" applyBorder="1" applyAlignment="1">
      <alignment horizontal="right" vertical="top"/>
    </xf>
    <xf numFmtId="164" fontId="18" fillId="2" borderId="5" xfId="0" applyNumberFormat="1" applyFont="1" applyFill="1" applyBorder="1" applyAlignment="1">
      <alignment horizontal="center"/>
    </xf>
    <xf numFmtId="164" fontId="17" fillId="2" borderId="5" xfId="0" applyNumberFormat="1" applyFont="1" applyFill="1" applyBorder="1"/>
    <xf numFmtId="4" fontId="17" fillId="2" borderId="5" xfId="0" applyNumberFormat="1" applyFont="1" applyFill="1" applyBorder="1" applyAlignment="1">
      <alignment horizontal="right"/>
    </xf>
    <xf numFmtId="164" fontId="18" fillId="2" borderId="13" xfId="0" applyNumberFormat="1" applyFont="1" applyFill="1" applyBorder="1" applyAlignment="1">
      <alignment horizontal="center"/>
    </xf>
    <xf numFmtId="43" fontId="6" fillId="0" borderId="5" xfId="1" applyFont="1" applyBorder="1" applyAlignment="1">
      <alignment horizontal="right"/>
    </xf>
    <xf numFmtId="43" fontId="18" fillId="0" borderId="6" xfId="1" applyFont="1" applyBorder="1" applyAlignment="1">
      <alignment horizontal="right" vertical="top"/>
    </xf>
    <xf numFmtId="43" fontId="0" fillId="0" borderId="0" xfId="1" applyFont="1" applyAlignment="1"/>
    <xf numFmtId="43" fontId="6" fillId="2" borderId="5" xfId="1" applyFont="1" applyFill="1" applyBorder="1" applyAlignment="1">
      <alignment horizontal="right"/>
    </xf>
    <xf numFmtId="43" fontId="4" fillId="2" borderId="6" xfId="1" applyFont="1" applyFill="1" applyBorder="1" applyAlignment="1">
      <alignment horizontal="right" vertical="top"/>
    </xf>
    <xf numFmtId="43" fontId="16" fillId="2" borderId="6" xfId="1" applyFont="1" applyFill="1" applyBorder="1" applyAlignment="1">
      <alignment horizontal="right" vertical="top"/>
    </xf>
    <xf numFmtId="43" fontId="4" fillId="2" borderId="6" xfId="1" applyFont="1" applyFill="1" applyBorder="1" applyAlignment="1">
      <alignment horizontal="right" vertical="top" wrapText="1"/>
    </xf>
    <xf numFmtId="43" fontId="18" fillId="2" borderId="6" xfId="1" applyFont="1" applyFill="1" applyBorder="1" applyAlignment="1">
      <alignment horizontal="right" vertical="top"/>
    </xf>
    <xf numFmtId="43" fontId="18" fillId="2" borderId="6" xfId="1" applyFont="1" applyFill="1" applyBorder="1" applyAlignment="1">
      <alignment horizontal="right"/>
    </xf>
    <xf numFmtId="164" fontId="21" fillId="2" borderId="0" xfId="0" applyNumberFormat="1" applyFont="1" applyFill="1" applyAlignment="1">
      <alignment horizontal="center"/>
    </xf>
    <xf numFmtId="164" fontId="18" fillId="2" borderId="23" xfId="0" applyNumberFormat="1" applyFont="1" applyFill="1" applyBorder="1" applyAlignment="1">
      <alignment horizontal="center" vertical="top"/>
    </xf>
    <xf numFmtId="164" fontId="21" fillId="2" borderId="25" xfId="0" applyNumberFormat="1" applyFont="1" applyFill="1" applyBorder="1" applyAlignment="1">
      <alignment horizontal="center"/>
    </xf>
    <xf numFmtId="4" fontId="21" fillId="2" borderId="26" xfId="0" applyNumberFormat="1" applyFont="1" applyFill="1" applyBorder="1" applyAlignment="1">
      <alignment horizontal="right"/>
    </xf>
    <xf numFmtId="4" fontId="18" fillId="2" borderId="5" xfId="0" applyNumberFormat="1" applyFont="1" applyFill="1" applyBorder="1" applyAlignment="1">
      <alignment horizontal="center" vertical="center"/>
    </xf>
    <xf numFmtId="4" fontId="34" fillId="0" borderId="12" xfId="0" applyNumberFormat="1" applyFont="1" applyBorder="1" applyAlignment="1">
      <alignment horizontal="right"/>
    </xf>
    <xf numFmtId="164" fontId="3" fillId="2" borderId="4" xfId="0" applyNumberFormat="1" applyFont="1" applyFill="1" applyBorder="1" applyAlignment="1">
      <alignment horizontal="left"/>
    </xf>
    <xf numFmtId="164" fontId="20" fillId="2" borderId="1" xfId="0" applyNumberFormat="1" applyFont="1" applyFill="1" applyBorder="1" applyAlignment="1">
      <alignment horizontal="right"/>
    </xf>
    <xf numFmtId="4" fontId="17" fillId="0" borderId="13" xfId="0" applyNumberFormat="1" applyFont="1" applyBorder="1" applyAlignment="1">
      <alignment horizontal="right"/>
    </xf>
    <xf numFmtId="4" fontId="17" fillId="2" borderId="13" xfId="0" applyNumberFormat="1" applyFont="1" applyFill="1" applyBorder="1" applyAlignment="1">
      <alignment horizontal="right"/>
    </xf>
    <xf numFmtId="4" fontId="18" fillId="2" borderId="13" xfId="0" applyNumberFormat="1" applyFont="1" applyFill="1" applyBorder="1" applyAlignment="1">
      <alignment horizontal="right" vertical="top"/>
    </xf>
    <xf numFmtId="4" fontId="6" fillId="2" borderId="14" xfId="0" applyNumberFormat="1" applyFont="1" applyFill="1" applyBorder="1" applyAlignment="1">
      <alignment horizontal="right"/>
    </xf>
    <xf numFmtId="43" fontId="35" fillId="2" borderId="6" xfId="1" applyFont="1" applyFill="1" applyBorder="1" applyAlignment="1">
      <alignment horizontal="right" vertical="top"/>
    </xf>
    <xf numFmtId="43" fontId="23" fillId="2" borderId="5" xfId="1" applyFont="1" applyFill="1" applyBorder="1" applyAlignment="1">
      <alignment horizontal="right" vertical="top"/>
    </xf>
    <xf numFmtId="43" fontId="23" fillId="2" borderId="5" xfId="1" applyFont="1" applyFill="1" applyBorder="1" applyAlignment="1">
      <alignment horizontal="right" vertical="center"/>
    </xf>
    <xf numFmtId="43" fontId="23" fillId="2" borderId="6" xfId="1" applyFont="1" applyFill="1" applyBorder="1" applyAlignment="1">
      <alignment horizontal="right" vertical="top"/>
    </xf>
    <xf numFmtId="164" fontId="3" fillId="2" borderId="4" xfId="0" applyNumberFormat="1" applyFont="1" applyFill="1" applyBorder="1"/>
    <xf numFmtId="164" fontId="19" fillId="2" borderId="5" xfId="0" applyNumberFormat="1" applyFont="1" applyFill="1" applyBorder="1"/>
    <xf numFmtId="43" fontId="3" fillId="2" borderId="1" xfId="1" applyFont="1" applyFill="1" applyBorder="1" applyAlignment="1"/>
    <xf numFmtId="4" fontId="5" fillId="2" borderId="1" xfId="0" applyNumberFormat="1" applyFont="1" applyFill="1" applyBorder="1" applyAlignment="1">
      <alignment horizontal="left"/>
    </xf>
    <xf numFmtId="4" fontId="4" fillId="2" borderId="8" xfId="0" applyNumberFormat="1" applyFont="1" applyFill="1" applyBorder="1" applyAlignment="1">
      <alignment horizontal="center"/>
    </xf>
    <xf numFmtId="4" fontId="17" fillId="2" borderId="27" xfId="0" applyNumberFormat="1" applyFont="1" applyFill="1" applyBorder="1" applyAlignment="1">
      <alignment horizontal="left"/>
    </xf>
    <xf numFmtId="4" fontId="17" fillId="0" borderId="14" xfId="0" applyNumberFormat="1" applyFont="1" applyBorder="1" applyAlignment="1">
      <alignment horizontal="left"/>
    </xf>
    <xf numFmtId="43" fontId="16" fillId="2" borderId="0" xfId="1" applyFont="1" applyFill="1" applyBorder="1" applyAlignment="1">
      <alignment horizontal="right" vertical="top"/>
    </xf>
    <xf numFmtId="4" fontId="20" fillId="2" borderId="14" xfId="0" applyNumberFormat="1" applyFont="1" applyFill="1" applyBorder="1" applyAlignment="1">
      <alignment horizontal="right"/>
    </xf>
    <xf numFmtId="164" fontId="17" fillId="0" borderId="24" xfId="0" applyNumberFormat="1" applyFont="1" applyBorder="1" applyAlignment="1">
      <alignment horizontal="left"/>
    </xf>
    <xf numFmtId="4" fontId="17" fillId="0" borderId="4" xfId="0" applyNumberFormat="1" applyFont="1" applyBorder="1" applyAlignment="1">
      <alignment horizontal="right"/>
    </xf>
    <xf numFmtId="4" fontId="17" fillId="0" borderId="23" xfId="0" applyNumberFormat="1" applyFont="1" applyBorder="1" applyAlignment="1">
      <alignment horizontal="right"/>
    </xf>
    <xf numFmtId="164" fontId="22" fillId="0" borderId="24" xfId="0" applyNumberFormat="1" applyFont="1" applyBorder="1" applyAlignment="1">
      <alignment horizontal="left"/>
    </xf>
    <xf numFmtId="4" fontId="22" fillId="2" borderId="13" xfId="0" applyNumberFormat="1" applyFont="1" applyFill="1" applyBorder="1" applyAlignment="1">
      <alignment horizontal="left"/>
    </xf>
    <xf numFmtId="0" fontId="2" fillId="0" borderId="0" xfId="0" applyFont="1"/>
    <xf numFmtId="4" fontId="22" fillId="0" borderId="14" xfId="0" applyNumberFormat="1" applyFont="1" applyBorder="1" applyAlignment="1">
      <alignment horizontal="left"/>
    </xf>
    <xf numFmtId="0" fontId="25" fillId="0" borderId="0" xfId="0" applyFont="1"/>
    <xf numFmtId="43" fontId="19" fillId="0" borderId="0" xfId="1" applyFont="1" applyFill="1" applyAlignment="1"/>
    <xf numFmtId="4" fontId="6" fillId="2" borderId="0" xfId="0" applyNumberFormat="1" applyFont="1" applyFill="1"/>
    <xf numFmtId="4" fontId="4" fillId="2" borderId="0" xfId="0" applyNumberFormat="1" applyFont="1" applyFill="1"/>
    <xf numFmtId="4" fontId="18" fillId="2" borderId="0" xfId="0" applyNumberFormat="1" applyFont="1" applyFill="1"/>
    <xf numFmtId="4" fontId="3" fillId="2" borderId="0" xfId="0" applyNumberFormat="1" applyFont="1" applyFill="1" applyAlignment="1">
      <alignment horizontal="right" vertical="top"/>
    </xf>
    <xf numFmtId="4" fontId="22" fillId="2" borderId="4" xfId="0" applyNumberFormat="1" applyFont="1" applyFill="1" applyBorder="1" applyAlignment="1">
      <alignment horizontal="right" vertical="top"/>
    </xf>
    <xf numFmtId="0" fontId="36" fillId="0" borderId="0" xfId="0" applyFont="1" applyAlignment="1">
      <alignment vertical="center"/>
    </xf>
    <xf numFmtId="43" fontId="23" fillId="2" borderId="28" xfId="1" applyFont="1" applyFill="1" applyBorder="1" applyAlignment="1">
      <alignment horizontal="right" vertical="top"/>
    </xf>
    <xf numFmtId="4" fontId="32" fillId="0" borderId="0" xfId="0" applyNumberFormat="1" applyFont="1" applyAlignment="1">
      <alignment wrapText="1"/>
    </xf>
    <xf numFmtId="4" fontId="17" fillId="0" borderId="27" xfId="0" applyNumberFormat="1" applyFont="1" applyBorder="1" applyAlignment="1">
      <alignment horizontal="left"/>
    </xf>
    <xf numFmtId="4" fontId="17" fillId="2" borderId="13" xfId="0" applyNumberFormat="1" applyFont="1" applyFill="1" applyBorder="1" applyAlignment="1">
      <alignment horizontal="left"/>
    </xf>
    <xf numFmtId="2" fontId="0" fillId="0" borderId="4" xfId="0" applyNumberFormat="1" applyBorder="1" applyAlignment="1">
      <alignment horizontal="right"/>
    </xf>
    <xf numFmtId="4" fontId="4" fillId="0" borderId="32" xfId="0" applyNumberFormat="1" applyFont="1" applyBorder="1" applyAlignment="1">
      <alignment horizontal="center"/>
    </xf>
    <xf numFmtId="0" fontId="7" fillId="2" borderId="33" xfId="0" applyFont="1" applyFill="1" applyBorder="1"/>
    <xf numFmtId="0" fontId="7" fillId="2" borderId="34" xfId="0" applyFont="1" applyFill="1" applyBorder="1" applyAlignment="1">
      <alignment horizontal="center"/>
    </xf>
    <xf numFmtId="4" fontId="4" fillId="2" borderId="34" xfId="0" applyNumberFormat="1" applyFont="1" applyFill="1" applyBorder="1" applyAlignment="1">
      <alignment horizontal="center"/>
    </xf>
    <xf numFmtId="4" fontId="4" fillId="2" borderId="39" xfId="0" applyNumberFormat="1" applyFont="1" applyFill="1" applyBorder="1" applyAlignment="1">
      <alignment horizontal="center"/>
    </xf>
    <xf numFmtId="4" fontId="4" fillId="2" borderId="40" xfId="0" applyNumberFormat="1" applyFont="1" applyFill="1" applyBorder="1" applyAlignment="1">
      <alignment horizontal="right"/>
    </xf>
    <xf numFmtId="4" fontId="5" fillId="0" borderId="41" xfId="0" applyNumberFormat="1" applyFont="1" applyBorder="1" applyAlignment="1">
      <alignment horizontal="left"/>
    </xf>
    <xf numFmtId="4" fontId="3" fillId="0" borderId="41" xfId="0" applyNumberFormat="1" applyFont="1" applyBorder="1" applyAlignment="1">
      <alignment horizontal="left"/>
    </xf>
    <xf numFmtId="4" fontId="6" fillId="2" borderId="42" xfId="0" applyNumberFormat="1" applyFont="1" applyFill="1" applyBorder="1" applyAlignment="1">
      <alignment horizontal="right"/>
    </xf>
    <xf numFmtId="4" fontId="4" fillId="0" borderId="34" xfId="0" applyNumberFormat="1" applyFont="1" applyBorder="1" applyAlignment="1">
      <alignment horizontal="center" vertical="top"/>
    </xf>
    <xf numFmtId="43" fontId="4" fillId="2" borderId="12" xfId="1" applyFont="1" applyFill="1" applyBorder="1" applyAlignment="1">
      <alignment horizontal="right" vertical="top"/>
    </xf>
    <xf numFmtId="43" fontId="4" fillId="2" borderId="12" xfId="1" applyFont="1" applyFill="1" applyBorder="1" applyAlignment="1">
      <alignment horizontal="right"/>
    </xf>
    <xf numFmtId="43" fontId="35" fillId="2" borderId="13" xfId="1" applyFont="1" applyFill="1" applyBorder="1" applyAlignment="1">
      <alignment horizontal="right" vertical="center"/>
    </xf>
    <xf numFmtId="165" fontId="14" fillId="0" borderId="28" xfId="0" applyNumberFormat="1" applyFont="1" applyBorder="1"/>
    <xf numFmtId="0" fontId="6" fillId="0" borderId="0" xfId="0" applyFont="1" applyAlignment="1">
      <alignment vertical="center"/>
    </xf>
    <xf numFmtId="43" fontId="17" fillId="0" borderId="24" xfId="1" applyFont="1" applyFill="1" applyBorder="1" applyAlignment="1"/>
    <xf numFmtId="2" fontId="32" fillId="0" borderId="4" xfId="0" applyNumberFormat="1" applyFont="1" applyBorder="1" applyAlignment="1">
      <alignment horizontal="right"/>
    </xf>
    <xf numFmtId="43" fontId="32" fillId="0" borderId="4" xfId="1" applyFont="1" applyBorder="1" applyAlignment="1">
      <alignment horizontal="right"/>
    </xf>
    <xf numFmtId="0" fontId="32" fillId="0" borderId="4" xfId="0" applyFont="1" applyBorder="1" applyAlignment="1">
      <alignment horizontal="right"/>
    </xf>
    <xf numFmtId="2" fontId="0" fillId="0" borderId="4" xfId="0" applyNumberFormat="1" applyBorder="1"/>
    <xf numFmtId="43" fontId="3" fillId="0" borderId="24" xfId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164" fontId="18" fillId="2" borderId="5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3" fillId="3" borderId="14" xfId="0" applyNumberFormat="1" applyFont="1" applyFill="1" applyBorder="1" applyAlignment="1">
      <alignment horizontal="left"/>
    </xf>
    <xf numFmtId="4" fontId="15" fillId="2" borderId="43" xfId="0" applyNumberFormat="1" applyFont="1" applyFill="1" applyBorder="1" applyAlignment="1">
      <alignment horizontal="right"/>
    </xf>
    <xf numFmtId="4" fontId="15" fillId="2" borderId="44" xfId="0" applyNumberFormat="1" applyFont="1" applyFill="1" applyBorder="1" applyAlignment="1">
      <alignment horizontal="right"/>
    </xf>
    <xf numFmtId="4" fontId="15" fillId="2" borderId="45" xfId="0" applyNumberFormat="1" applyFont="1" applyFill="1" applyBorder="1" applyAlignment="1">
      <alignment horizontal="right"/>
    </xf>
    <xf numFmtId="0" fontId="0" fillId="0" borderId="4" xfId="0" applyBorder="1"/>
    <xf numFmtId="0" fontId="32" fillId="0" borderId="4" xfId="0" applyFont="1" applyBorder="1"/>
    <xf numFmtId="2" fontId="32" fillId="0" borderId="4" xfId="0" applyNumberFormat="1" applyFont="1" applyBorder="1"/>
    <xf numFmtId="0" fontId="5" fillId="0" borderId="0" xfId="0" applyFont="1"/>
    <xf numFmtId="4" fontId="3" fillId="2" borderId="46" xfId="0" applyNumberFormat="1" applyFont="1" applyFill="1" applyBorder="1" applyAlignment="1">
      <alignment horizontal="left" wrapText="1"/>
    </xf>
    <xf numFmtId="4" fontId="3" fillId="2" borderId="47" xfId="0" applyNumberFormat="1" applyFont="1" applyFill="1" applyBorder="1" applyAlignment="1">
      <alignment horizontal="left" wrapText="1"/>
    </xf>
    <xf numFmtId="43" fontId="3" fillId="0" borderId="48" xfId="1" applyFont="1" applyFill="1" applyBorder="1" applyAlignment="1"/>
    <xf numFmtId="4" fontId="17" fillId="0" borderId="8" xfId="0" applyNumberFormat="1" applyFont="1" applyBorder="1" applyAlignment="1">
      <alignment horizontal="right"/>
    </xf>
    <xf numFmtId="4" fontId="4" fillId="2" borderId="4" xfId="0" quotePrefix="1" applyNumberFormat="1" applyFont="1" applyFill="1" applyBorder="1" applyAlignment="1">
      <alignment horizontal="right" vertical="top"/>
    </xf>
    <xf numFmtId="0" fontId="5" fillId="0" borderId="13" xfId="0" applyFont="1" applyBorder="1"/>
    <xf numFmtId="2" fontId="5" fillId="0" borderId="13" xfId="0" applyNumberFormat="1" applyFont="1" applyBorder="1"/>
    <xf numFmtId="4" fontId="5" fillId="0" borderId="4" xfId="0" applyNumberFormat="1" applyFont="1" applyBorder="1" applyAlignment="1">
      <alignment horizontal="right"/>
    </xf>
    <xf numFmtId="2" fontId="5" fillId="0" borderId="4" xfId="0" applyNumberFormat="1" applyFont="1" applyBorder="1"/>
    <xf numFmtId="0" fontId="0" fillId="0" borderId="4" xfId="0" applyBorder="1" applyAlignment="1">
      <alignment horizontal="right"/>
    </xf>
    <xf numFmtId="2" fontId="32" fillId="0" borderId="6" xfId="0" applyNumberFormat="1" applyFont="1" applyBorder="1" applyAlignment="1">
      <alignment horizontal="right"/>
    </xf>
    <xf numFmtId="0" fontId="32" fillId="0" borderId="6" xfId="0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1" fillId="0" borderId="13" xfId="0" applyNumberFormat="1" applyFont="1" applyBorder="1"/>
    <xf numFmtId="4" fontId="4" fillId="2" borderId="18" xfId="0" applyNumberFormat="1" applyFont="1" applyFill="1" applyBorder="1" applyAlignment="1">
      <alignment horizontal="center"/>
    </xf>
    <xf numFmtId="0" fontId="22" fillId="0" borderId="2" xfId="0" applyFont="1" applyBorder="1"/>
    <xf numFmtId="0" fontId="22" fillId="0" borderId="19" xfId="0" applyFont="1" applyBorder="1"/>
    <xf numFmtId="4" fontId="17" fillId="0" borderId="1" xfId="0" applyNumberFormat="1" applyFont="1" applyBorder="1"/>
    <xf numFmtId="0" fontId="22" fillId="0" borderId="3" xfId="0" applyFont="1" applyBorder="1"/>
    <xf numFmtId="164" fontId="17" fillId="0" borderId="14" xfId="0" applyNumberFormat="1" applyFont="1" applyBorder="1" applyAlignment="1">
      <alignment horizontal="right"/>
    </xf>
    <xf numFmtId="0" fontId="22" fillId="0" borderId="7" xfId="0" applyFont="1" applyBorder="1"/>
    <xf numFmtId="0" fontId="22" fillId="0" borderId="6" xfId="0" applyFont="1" applyBorder="1"/>
    <xf numFmtId="164" fontId="17" fillId="2" borderId="13" xfId="0" applyNumberFormat="1" applyFont="1" applyFill="1" applyBorder="1" applyAlignment="1">
      <alignment horizontal="center"/>
    </xf>
    <xf numFmtId="164" fontId="21" fillId="2" borderId="0" xfId="0" applyNumberFormat="1" applyFont="1" applyFill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0" fontId="22" fillId="0" borderId="13" xfId="0" applyFont="1" applyBorder="1"/>
    <xf numFmtId="164" fontId="18" fillId="2" borderId="20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164" fontId="6" fillId="2" borderId="18" xfId="0" applyNumberFormat="1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4" fontId="16" fillId="2" borderId="16" xfId="0" applyNumberFormat="1" applyFont="1" applyFill="1" applyBorder="1" applyAlignment="1">
      <alignment horizontal="center"/>
    </xf>
    <xf numFmtId="4" fontId="16" fillId="2" borderId="17" xfId="0" applyNumberFormat="1" applyFont="1" applyFill="1" applyBorder="1" applyAlignment="1">
      <alignment horizontal="center"/>
    </xf>
    <xf numFmtId="164" fontId="17" fillId="0" borderId="13" xfId="0" applyNumberFormat="1" applyFont="1" applyBorder="1" applyAlignment="1">
      <alignment horizontal="right"/>
    </xf>
    <xf numFmtId="4" fontId="17" fillId="0" borderId="10" xfId="0" applyNumberFormat="1" applyFont="1" applyBorder="1" applyAlignment="1">
      <alignment horizontal="right"/>
    </xf>
    <xf numFmtId="0" fontId="22" fillId="0" borderId="11" xfId="0" applyFont="1" applyBorder="1"/>
    <xf numFmtId="0" fontId="22" fillId="0" borderId="12" xfId="0" applyFont="1" applyBorder="1"/>
    <xf numFmtId="4" fontId="17" fillId="0" borderId="1" xfId="0" applyNumberFormat="1" applyFont="1" applyBorder="1" applyAlignment="1">
      <alignment horizontal="right"/>
    </xf>
    <xf numFmtId="164" fontId="17" fillId="2" borderId="1" xfId="0" applyNumberFormat="1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164" fontId="17" fillId="2" borderId="3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164" fontId="20" fillId="2" borderId="2" xfId="0" applyNumberFormat="1" applyFont="1" applyFill="1" applyBorder="1" applyAlignment="1">
      <alignment horizontal="center"/>
    </xf>
    <xf numFmtId="164" fontId="20" fillId="2" borderId="3" xfId="0" applyNumberFormat="1" applyFont="1" applyFill="1" applyBorder="1" applyAlignment="1">
      <alignment horizontal="center"/>
    </xf>
    <xf numFmtId="4" fontId="4" fillId="2" borderId="0" xfId="0" applyNumberFormat="1" applyFont="1" applyFill="1"/>
    <xf numFmtId="0" fontId="5" fillId="0" borderId="0" xfId="0" applyFont="1"/>
    <xf numFmtId="43" fontId="4" fillId="2" borderId="10" xfId="1" applyFont="1" applyFill="1" applyBorder="1" applyAlignment="1">
      <alignment horizontal="center" vertical="top" wrapText="1"/>
    </xf>
    <xf numFmtId="43" fontId="4" fillId="2" borderId="11" xfId="1" applyFont="1" applyFill="1" applyBorder="1" applyAlignment="1">
      <alignment horizontal="center" vertical="top" wrapText="1"/>
    </xf>
    <xf numFmtId="43" fontId="4" fillId="2" borderId="12" xfId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164" fontId="17" fillId="0" borderId="1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13" xfId="0" applyFont="1" applyBorder="1"/>
    <xf numFmtId="0" fontId="14" fillId="0" borderId="13" xfId="0" applyFont="1" applyBorder="1" applyAlignment="1">
      <alignment horizontal="center" vertical="center"/>
    </xf>
    <xf numFmtId="4" fontId="1" fillId="0" borderId="0" xfId="0" applyNumberFormat="1" applyFont="1" applyAlignment="1">
      <alignment horizontal="left"/>
    </xf>
    <xf numFmtId="0" fontId="0" fillId="0" borderId="0" xfId="0"/>
    <xf numFmtId="4" fontId="4" fillId="0" borderId="29" xfId="0" applyNumberFormat="1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4" fontId="4" fillId="2" borderId="35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6" xfId="0" applyFont="1" applyBorder="1"/>
    <xf numFmtId="4" fontId="4" fillId="2" borderId="37" xfId="0" applyNumberFormat="1" applyFont="1" applyFill="1" applyBorder="1" applyAlignment="1">
      <alignment horizontal="center"/>
    </xf>
    <xf numFmtId="0" fontId="2" fillId="0" borderId="38" xfId="0" applyFont="1" applyBorder="1"/>
    <xf numFmtId="4" fontId="4" fillId="0" borderId="0" xfId="0" applyNumberFormat="1" applyFont="1"/>
    <xf numFmtId="4" fontId="8" fillId="0" borderId="0" xfId="0" applyNumberFormat="1" applyFont="1"/>
    <xf numFmtId="4" fontId="4" fillId="0" borderId="1" xfId="0" applyNumberFormat="1" applyFont="1" applyBorder="1" applyAlignment="1">
      <alignment horizontal="center"/>
    </xf>
    <xf numFmtId="0" fontId="2" fillId="0" borderId="3" xfId="0" applyFont="1" applyBorder="1"/>
    <xf numFmtId="4" fontId="4" fillId="2" borderId="1" xfId="0" applyNumberFormat="1" applyFont="1" applyFill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0" fontId="2" fillId="0" borderId="5" xfId="0" applyFont="1" applyBorder="1"/>
    <xf numFmtId="4" fontId="3" fillId="0" borderId="0" xfId="0" applyNumberFormat="1" applyFont="1"/>
    <xf numFmtId="4" fontId="5" fillId="0" borderId="0" xfId="0" applyNumberFormat="1" applyFont="1"/>
    <xf numFmtId="4" fontId="4" fillId="0" borderId="9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4" fontId="10" fillId="0" borderId="0" xfId="0" applyNumberFormat="1" applyFont="1"/>
    <xf numFmtId="4" fontId="16" fillId="0" borderId="0" xfId="0" applyNumberFormat="1" applyFont="1" applyAlignment="1">
      <alignment horizontal="left"/>
    </xf>
    <xf numFmtId="0" fontId="24" fillId="0" borderId="0" xfId="0" applyFont="1"/>
    <xf numFmtId="4" fontId="28" fillId="0" borderId="0" xfId="0" applyNumberFormat="1" applyFont="1"/>
    <xf numFmtId="0" fontId="25" fillId="0" borderId="2" xfId="0" applyFont="1" applyBorder="1"/>
    <xf numFmtId="0" fontId="25" fillId="0" borderId="3" xfId="0" applyFont="1" applyBorder="1"/>
    <xf numFmtId="4" fontId="18" fillId="2" borderId="1" xfId="0" applyNumberFormat="1" applyFont="1" applyFill="1" applyBorder="1" applyAlignment="1">
      <alignment horizontal="center"/>
    </xf>
    <xf numFmtId="4" fontId="18" fillId="2" borderId="9" xfId="0" applyNumberFormat="1" applyFont="1" applyFill="1" applyBorder="1" applyAlignment="1">
      <alignment horizontal="center"/>
    </xf>
    <xf numFmtId="0" fontId="25" fillId="0" borderId="5" xfId="0" applyFont="1" applyBorder="1"/>
    <xf numFmtId="4" fontId="10" fillId="0" borderId="0" xfId="0" applyNumberFormat="1" applyFont="1" applyAlignment="1">
      <alignment wrapText="1"/>
    </xf>
    <xf numFmtId="4" fontId="4" fillId="0" borderId="1" xfId="0" applyNumberFormat="1" applyFont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13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left" wrapText="1"/>
    </xf>
    <xf numFmtId="4" fontId="4" fillId="0" borderId="7" xfId="0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6" xfId="0" applyFont="1" applyBorder="1"/>
    <xf numFmtId="4" fontId="27" fillId="0" borderId="0" xfId="0" applyNumberFormat="1" applyFont="1" applyAlignment="1">
      <alignment horizontal="left"/>
    </xf>
    <xf numFmtId="4" fontId="1" fillId="2" borderId="0" xfId="0" applyNumberFormat="1" applyFont="1" applyFill="1" applyAlignment="1">
      <alignment horizontal="left"/>
    </xf>
    <xf numFmtId="4" fontId="3" fillId="2" borderId="0" xfId="0" applyNumberFormat="1" applyFont="1" applyFill="1"/>
    <xf numFmtId="0" fontId="2" fillId="0" borderId="9" xfId="0" applyFont="1" applyBorder="1"/>
    <xf numFmtId="4" fontId="4" fillId="2" borderId="10" xfId="0" applyNumberFormat="1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4" fontId="3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138544</xdr:rowOff>
    </xdr:from>
    <xdr:to>
      <xdr:col>0</xdr:col>
      <xdr:colOff>1222675</xdr:colOff>
      <xdr:row>180</xdr:row>
      <xdr:rowOff>141102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B098A3-1F02-446B-A38A-EE12758C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30352999"/>
          <a:ext cx="1222675" cy="1064740"/>
        </a:xfrm>
        <a:prstGeom prst="rect">
          <a:avLst/>
        </a:prstGeom>
      </xdr:spPr>
    </xdr:pic>
    <xdr:clientData/>
  </xdr:twoCellAnchor>
  <xdr:twoCellAnchor editAs="oneCell">
    <xdr:from>
      <xdr:col>3</xdr:col>
      <xdr:colOff>245341</xdr:colOff>
      <xdr:row>176</xdr:row>
      <xdr:rowOff>28864</xdr:rowOff>
    </xdr:from>
    <xdr:to>
      <xdr:col>4</xdr:col>
      <xdr:colOff>894772</xdr:colOff>
      <xdr:row>178</xdr:row>
      <xdr:rowOff>181934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739E94-EFB0-4BF8-A0C2-69067C080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4773" y="33683864"/>
          <a:ext cx="2135908" cy="528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0"/>
  <sheetViews>
    <sheetView tabSelected="1" view="pageBreakPreview" topLeftCell="A127" zoomScale="66" zoomScaleNormal="66" zoomScaleSheetLayoutView="66" zoomScalePageLayoutView="90" workbookViewId="0">
      <selection activeCell="F175" sqref="F175"/>
    </sheetView>
  </sheetViews>
  <sheetFormatPr defaultColWidth="14.42578125" defaultRowHeight="15.75" customHeight="1"/>
  <cols>
    <col min="1" max="26" width="22.28515625" style="70" customWidth="1"/>
    <col min="27" max="16384" width="14.42578125" style="70"/>
  </cols>
  <sheetData>
    <row r="9" spans="1:8" ht="15.75" customHeight="1" thickBot="1"/>
    <row r="10" spans="1:8" ht="14.25">
      <c r="A10" s="236" t="s">
        <v>283</v>
      </c>
      <c r="B10" s="237"/>
      <c r="C10" s="237"/>
      <c r="D10" s="237"/>
      <c r="E10" s="237"/>
      <c r="F10" s="237"/>
      <c r="G10" s="237"/>
      <c r="H10" s="238"/>
    </row>
    <row r="11" spans="1:8" ht="14.25">
      <c r="A11" s="221" t="s">
        <v>280</v>
      </c>
      <c r="B11" s="222"/>
      <c r="C11" s="222"/>
      <c r="D11" s="222"/>
      <c r="E11" s="222"/>
      <c r="F11" s="222"/>
      <c r="G11" s="222"/>
      <c r="H11" s="223"/>
    </row>
    <row r="12" spans="1:8" ht="14.25">
      <c r="A12" s="221" t="s">
        <v>1</v>
      </c>
      <c r="B12" s="222"/>
      <c r="C12" s="222"/>
      <c r="D12" s="222"/>
      <c r="E12" s="222"/>
      <c r="F12" s="222"/>
      <c r="G12" s="222"/>
      <c r="H12" s="223"/>
    </row>
    <row r="13" spans="1:8" ht="28.5">
      <c r="A13" s="233" t="s">
        <v>103</v>
      </c>
      <c r="B13" s="196" t="s">
        <v>3</v>
      </c>
      <c r="C13" s="196" t="s">
        <v>4</v>
      </c>
      <c r="D13" s="196" t="s">
        <v>5</v>
      </c>
      <c r="E13" s="196" t="s">
        <v>6</v>
      </c>
      <c r="F13" s="196" t="s">
        <v>7</v>
      </c>
      <c r="G13" s="195" t="s">
        <v>269</v>
      </c>
      <c r="H13" s="197" t="s">
        <v>270</v>
      </c>
    </row>
    <row r="14" spans="1:8" ht="14.25">
      <c r="A14" s="234"/>
      <c r="B14" s="64" t="s">
        <v>10</v>
      </c>
      <c r="C14" s="64" t="s">
        <v>10</v>
      </c>
      <c r="D14" s="64" t="s">
        <v>11</v>
      </c>
      <c r="E14" s="64" t="s">
        <v>12</v>
      </c>
      <c r="F14" s="64" t="s">
        <v>13</v>
      </c>
      <c r="G14" s="64" t="s">
        <v>14</v>
      </c>
      <c r="H14" s="130" t="s">
        <v>15</v>
      </c>
    </row>
    <row r="15" spans="1:8" ht="14.25">
      <c r="A15" s="235" t="s">
        <v>104</v>
      </c>
      <c r="B15" s="222"/>
      <c r="C15" s="222"/>
      <c r="D15" s="222"/>
      <c r="E15" s="222"/>
      <c r="F15" s="222"/>
      <c r="G15" s="222"/>
      <c r="H15" s="223"/>
    </row>
    <row r="16" spans="1:8" ht="14.25">
      <c r="A16" s="154" t="s">
        <v>16</v>
      </c>
      <c r="B16" s="155">
        <f t="shared" ref="B16:H16" si="0">B53</f>
        <v>1620.6794040000002</v>
      </c>
      <c r="C16" s="155">
        <f t="shared" si="0"/>
        <v>1497.9326217380951</v>
      </c>
      <c r="D16" s="155">
        <f t="shared" si="0"/>
        <v>802.77400025750751</v>
      </c>
      <c r="E16" s="155">
        <f t="shared" si="0"/>
        <v>1479.4474004814799</v>
      </c>
      <c r="F16" s="155">
        <f t="shared" si="0"/>
        <v>1310.0141149774299</v>
      </c>
      <c r="G16" s="155" t="str">
        <f t="shared" si="0"/>
        <v>-</v>
      </c>
      <c r="H16" s="156" t="str">
        <f t="shared" si="0"/>
        <v>-</v>
      </c>
    </row>
    <row r="17" spans="1:8" ht="14.25">
      <c r="A17" s="154" t="s">
        <v>24</v>
      </c>
      <c r="B17" s="155">
        <f t="shared" ref="B17:H17" si="1">B60</f>
        <v>1615</v>
      </c>
      <c r="C17" s="155">
        <f t="shared" si="1"/>
        <v>1520.9200527499997</v>
      </c>
      <c r="D17" s="155">
        <f t="shared" si="1"/>
        <v>799.19217809999998</v>
      </c>
      <c r="E17" s="155">
        <f t="shared" si="1"/>
        <v>1517.1285725</v>
      </c>
      <c r="F17" s="155">
        <f t="shared" si="1"/>
        <v>1403.47268575</v>
      </c>
      <c r="G17" s="155">
        <f t="shared" si="1"/>
        <v>1950</v>
      </c>
      <c r="H17" s="156" t="str">
        <f t="shared" si="1"/>
        <v>-</v>
      </c>
    </row>
    <row r="18" spans="1:8" ht="14.25">
      <c r="A18" s="154" t="s">
        <v>29</v>
      </c>
      <c r="B18" s="155">
        <f t="shared" ref="B18:G18" si="2">B67</f>
        <v>1620.337716</v>
      </c>
      <c r="C18" s="155">
        <f t="shared" si="2"/>
        <v>1592.0830550000001</v>
      </c>
      <c r="D18" s="155">
        <f t="shared" si="2"/>
        <v>785.82063045000007</v>
      </c>
      <c r="E18" s="155">
        <f t="shared" si="2"/>
        <v>1576.978216</v>
      </c>
      <c r="F18" s="155">
        <f t="shared" si="2"/>
        <v>1353.7051580000002</v>
      </c>
      <c r="G18" s="155">
        <f t="shared" si="2"/>
        <v>2158.9053132499998</v>
      </c>
      <c r="H18" s="156" t="str">
        <f>H67</f>
        <v>-</v>
      </c>
    </row>
    <row r="19" spans="1:8" ht="14.25">
      <c r="A19" s="154" t="s">
        <v>34</v>
      </c>
      <c r="B19" s="155">
        <f t="shared" ref="B19:H19" si="3">B77</f>
        <v>1601.098426</v>
      </c>
      <c r="C19" s="155">
        <f t="shared" si="3"/>
        <v>1508.7478204285715</v>
      </c>
      <c r="D19" s="155">
        <f t="shared" si="3"/>
        <v>812.21785055714292</v>
      </c>
      <c r="E19" s="155">
        <f t="shared" si="3"/>
        <v>1508.6778498571427</v>
      </c>
      <c r="F19" s="155">
        <f t="shared" si="3"/>
        <v>1338.2296455000001</v>
      </c>
      <c r="G19" s="155">
        <f t="shared" si="3"/>
        <v>1811.8455743333332</v>
      </c>
      <c r="H19" s="156" t="str">
        <f t="shared" si="3"/>
        <v>-</v>
      </c>
    </row>
    <row r="20" spans="1:8" ht="14.25">
      <c r="A20" s="154" t="s">
        <v>42</v>
      </c>
      <c r="B20" s="155">
        <f t="shared" ref="B20:G20" si="4">B90</f>
        <v>1719.5077308571429</v>
      </c>
      <c r="C20" s="155">
        <f>C90</f>
        <v>1708.8934913333333</v>
      </c>
      <c r="D20" s="155">
        <f t="shared" si="4"/>
        <v>899.79147318888886</v>
      </c>
      <c r="E20" s="155">
        <f t="shared" si="4"/>
        <v>1660.5868296666665</v>
      </c>
      <c r="F20" s="155">
        <f t="shared" si="4"/>
        <v>1586.560955875</v>
      </c>
      <c r="G20" s="155">
        <f t="shared" si="4"/>
        <v>2088.6361958571429</v>
      </c>
      <c r="H20" s="156">
        <f>H90</f>
        <v>2230</v>
      </c>
    </row>
    <row r="21" spans="1:8" ht="14.25">
      <c r="A21" s="154" t="s">
        <v>53</v>
      </c>
      <c r="B21" s="155">
        <f t="shared" ref="B21:H21" si="5">B99</f>
        <v>1673.3843715</v>
      </c>
      <c r="C21" s="155">
        <f t="shared" si="5"/>
        <v>1766.892452</v>
      </c>
      <c r="D21" s="155">
        <f t="shared" si="5"/>
        <v>920.13822376666667</v>
      </c>
      <c r="E21" s="155">
        <f t="shared" si="5"/>
        <v>1651.1406310000002</v>
      </c>
      <c r="F21" s="155">
        <f t="shared" si="5"/>
        <v>1631.2049308333335</v>
      </c>
      <c r="G21" s="155">
        <f t="shared" si="5"/>
        <v>2401.2925373333333</v>
      </c>
      <c r="H21" s="156" t="str">
        <f t="shared" si="5"/>
        <v>-</v>
      </c>
    </row>
    <row r="22" spans="1:8" ht="14.25">
      <c r="A22" s="154" t="s">
        <v>60</v>
      </c>
      <c r="B22" s="155" t="str">
        <f t="shared" ref="B22:H22" si="6">B107</f>
        <v>-</v>
      </c>
      <c r="C22" s="155">
        <f t="shared" si="6"/>
        <v>1459.3153065000001</v>
      </c>
      <c r="D22" s="155">
        <f t="shared" si="6"/>
        <v>763.61348450000003</v>
      </c>
      <c r="E22" s="155">
        <f t="shared" si="6"/>
        <v>1447.111713</v>
      </c>
      <c r="F22" s="155">
        <f t="shared" si="6"/>
        <v>1358.1575745</v>
      </c>
      <c r="G22" s="155">
        <f t="shared" si="6"/>
        <v>1547.0002030000001</v>
      </c>
      <c r="H22" s="156">
        <f t="shared" si="6"/>
        <v>2434.6006550000002</v>
      </c>
    </row>
    <row r="23" spans="1:8" ht="14.25">
      <c r="A23" s="157" t="s">
        <v>66</v>
      </c>
      <c r="B23" s="155">
        <f t="shared" ref="B23:H23" si="7">B112</f>
        <v>1650.0611245</v>
      </c>
      <c r="C23" s="155" t="str">
        <f t="shared" si="7"/>
        <v>-</v>
      </c>
      <c r="D23" s="155">
        <f t="shared" si="7"/>
        <v>826.90476190000004</v>
      </c>
      <c r="E23" s="155">
        <f t="shared" si="7"/>
        <v>1613.0329569999999</v>
      </c>
      <c r="F23" s="155">
        <f t="shared" si="7"/>
        <v>1483.3333335</v>
      </c>
      <c r="G23" s="155">
        <f t="shared" si="7"/>
        <v>2037.5</v>
      </c>
      <c r="H23" s="156">
        <f t="shared" si="7"/>
        <v>2980</v>
      </c>
    </row>
    <row r="24" spans="1:8" ht="14.25">
      <c r="A24" s="154" t="s">
        <v>71</v>
      </c>
      <c r="B24" s="155">
        <f t="shared" ref="B24:H24" si="8">B121</f>
        <v>1828.1468445</v>
      </c>
      <c r="C24" s="155">
        <f t="shared" si="8"/>
        <v>1825</v>
      </c>
      <c r="D24" s="155">
        <f t="shared" si="8"/>
        <v>1041.2777778</v>
      </c>
      <c r="E24" s="155">
        <f t="shared" si="8"/>
        <v>1800.6020948333332</v>
      </c>
      <c r="F24" s="155">
        <f t="shared" si="8"/>
        <v>1792.2395832500001</v>
      </c>
      <c r="G24" s="155">
        <f t="shared" si="8"/>
        <v>2334.2213113333332</v>
      </c>
      <c r="H24" s="156" t="str">
        <f t="shared" si="8"/>
        <v>-</v>
      </c>
    </row>
    <row r="25" spans="1:8" ht="14.25">
      <c r="A25" s="154" t="s">
        <v>77</v>
      </c>
      <c r="B25" s="155">
        <f t="shared" ref="B25:H25" si="9">B128</f>
        <v>1569.6802290000001</v>
      </c>
      <c r="C25" s="155" t="str">
        <f>C128</f>
        <v>-</v>
      </c>
      <c r="D25" s="155">
        <f t="shared" si="9"/>
        <v>789.40534290000005</v>
      </c>
      <c r="E25" s="155">
        <f t="shared" si="9"/>
        <v>1489.4964626666667</v>
      </c>
      <c r="F25" s="155">
        <f t="shared" si="9"/>
        <v>1387.7605133333334</v>
      </c>
      <c r="G25" s="155">
        <f t="shared" si="9"/>
        <v>1432.8947370000001</v>
      </c>
      <c r="H25" s="156">
        <f t="shared" si="9"/>
        <v>2430</v>
      </c>
    </row>
    <row r="26" spans="1:8" ht="14.25">
      <c r="A26" s="154" t="s">
        <v>81</v>
      </c>
      <c r="B26" s="155">
        <f t="shared" ref="B26:H26" si="10">B136</f>
        <v>1525.8498525</v>
      </c>
      <c r="C26" s="155">
        <f t="shared" si="10"/>
        <v>1563.3281583333335</v>
      </c>
      <c r="D26" s="155">
        <f t="shared" si="10"/>
        <v>752.23177599999985</v>
      </c>
      <c r="E26" s="155">
        <f t="shared" si="10"/>
        <v>1461.5585272499998</v>
      </c>
      <c r="F26" s="155">
        <f t="shared" si="10"/>
        <v>1358.0323739999999</v>
      </c>
      <c r="G26" s="155">
        <f t="shared" si="10"/>
        <v>1498.01114325</v>
      </c>
      <c r="H26" s="156">
        <f t="shared" si="10"/>
        <v>2441.7526809999999</v>
      </c>
    </row>
    <row r="27" spans="1:8" ht="14.25">
      <c r="A27" s="154" t="s">
        <v>86</v>
      </c>
      <c r="B27" s="155">
        <f t="shared" ref="B27:H27" si="11">B145</f>
        <v>1527.2095735</v>
      </c>
      <c r="C27" s="155">
        <f t="shared" si="11"/>
        <v>1522.9653674000001</v>
      </c>
      <c r="D27" s="155">
        <f t="shared" si="11"/>
        <v>736.80653186666666</v>
      </c>
      <c r="E27" s="155">
        <f t="shared" si="11"/>
        <v>1486.1782245000002</v>
      </c>
      <c r="F27" s="155">
        <f t="shared" si="11"/>
        <v>1401.3648341666665</v>
      </c>
      <c r="G27" s="155">
        <f t="shared" si="11"/>
        <v>1536.3022281666665</v>
      </c>
      <c r="H27" s="156">
        <f t="shared" si="11"/>
        <v>2592.57168</v>
      </c>
    </row>
    <row r="28" spans="1:8" ht="14.25">
      <c r="A28" s="154" t="s">
        <v>92</v>
      </c>
      <c r="B28" s="155">
        <f t="shared" ref="B28:H28" si="12">B152</f>
        <v>1443.93075</v>
      </c>
      <c r="C28" s="155">
        <f t="shared" si="12"/>
        <v>1468.2126573333335</v>
      </c>
      <c r="D28" s="155">
        <f t="shared" si="12"/>
        <v>727.33178347500007</v>
      </c>
      <c r="E28" s="155">
        <f t="shared" si="12"/>
        <v>1411.2349712499999</v>
      </c>
      <c r="F28" s="155">
        <f t="shared" si="12"/>
        <v>1347.3854897499998</v>
      </c>
      <c r="G28" s="155">
        <f t="shared" si="12"/>
        <v>1419.4037432499999</v>
      </c>
      <c r="H28" s="156">
        <f t="shared" si="12"/>
        <v>2525.22378325</v>
      </c>
    </row>
    <row r="29" spans="1:8" ht="14.25">
      <c r="A29" s="154" t="s">
        <v>97</v>
      </c>
      <c r="B29" s="155">
        <f>B159</f>
        <v>1501.2089427500002</v>
      </c>
      <c r="C29" s="155">
        <f>C159</f>
        <v>1594.461538</v>
      </c>
      <c r="D29" s="155">
        <f t="shared" ref="D29:H29" si="13">D159</f>
        <v>735.770094675</v>
      </c>
      <c r="E29" s="155">
        <f t="shared" si="13"/>
        <v>1494.0497102500001</v>
      </c>
      <c r="F29" s="155">
        <f t="shared" si="13"/>
        <v>1441.5959782499999</v>
      </c>
      <c r="G29" s="155">
        <f t="shared" si="13"/>
        <v>1487.0217315</v>
      </c>
      <c r="H29" s="156">
        <f t="shared" si="13"/>
        <v>2629.8076925</v>
      </c>
    </row>
    <row r="30" spans="1:8" s="162" customFormat="1" ht="14.25">
      <c r="A30" s="189" t="s">
        <v>102</v>
      </c>
      <c r="B30" s="155">
        <f>B163</f>
        <v>1431.1538459999999</v>
      </c>
      <c r="C30" s="155">
        <f t="shared" ref="C30:H30" si="14">C163</f>
        <v>1476.4222219999999</v>
      </c>
      <c r="D30" s="155">
        <f t="shared" si="14"/>
        <v>699.40763049999998</v>
      </c>
      <c r="E30" s="155">
        <f t="shared" si="14"/>
        <v>1399.9134200000001</v>
      </c>
      <c r="F30" s="155">
        <f t="shared" si="14"/>
        <v>1294.583333</v>
      </c>
      <c r="G30" s="155">
        <f t="shared" si="14"/>
        <v>1448.9795919999999</v>
      </c>
      <c r="H30" s="155" t="str">
        <f t="shared" si="14"/>
        <v>-</v>
      </c>
    </row>
    <row r="31" spans="1:8" s="162" customFormat="1" ht="14.25">
      <c r="A31" s="194" t="s">
        <v>268</v>
      </c>
      <c r="B31" s="155">
        <f t="shared" ref="B31:G31" si="15">B167</f>
        <v>1735</v>
      </c>
      <c r="C31" s="155" t="str">
        <f t="shared" si="15"/>
        <v>-</v>
      </c>
      <c r="D31" s="155">
        <f t="shared" si="15"/>
        <v>800</v>
      </c>
      <c r="E31" s="155">
        <f t="shared" si="15"/>
        <v>1744</v>
      </c>
      <c r="F31" s="155">
        <f t="shared" si="15"/>
        <v>1600</v>
      </c>
      <c r="G31" s="155">
        <f t="shared" si="15"/>
        <v>2400</v>
      </c>
      <c r="H31" s="219" t="s">
        <v>261</v>
      </c>
    </row>
    <row r="32" spans="1:8" s="162" customFormat="1" ht="14.25">
      <c r="A32" s="209" t="s">
        <v>278</v>
      </c>
      <c r="B32" s="210">
        <f>B173</f>
        <v>1744.754062</v>
      </c>
      <c r="C32" s="210">
        <f>C173</f>
        <v>1400</v>
      </c>
      <c r="D32" s="210">
        <f>D173</f>
        <v>987.07948989999988</v>
      </c>
      <c r="E32" s="210">
        <f t="shared" ref="E32:H32" si="16">E173</f>
        <v>1715.8780276666666</v>
      </c>
      <c r="F32" s="210">
        <f t="shared" si="16"/>
        <v>1398.7590745</v>
      </c>
      <c r="G32" s="210">
        <f t="shared" si="16"/>
        <v>2003.5614003333333</v>
      </c>
      <c r="H32" s="210">
        <f t="shared" si="16"/>
        <v>2842.7761195000003</v>
      </c>
    </row>
    <row r="33" spans="1:8" ht="15" thickBot="1">
      <c r="A33" s="131" t="s">
        <v>105</v>
      </c>
      <c r="B33" s="132">
        <f>AVERAGE(B16:B31)</f>
        <v>1604.1499207404763</v>
      </c>
      <c r="C33" s="132">
        <f>AVERAGE(C16:C31)</f>
        <v>1577.3211340628206</v>
      </c>
      <c r="D33" s="132">
        <f>AVERAGE(D16:D31)</f>
        <v>805.7927212460545</v>
      </c>
      <c r="E33" s="132">
        <f t="shared" ref="E33:H33" si="17">AVERAGE(E16:E31)</f>
        <v>1546.3210987659556</v>
      </c>
      <c r="F33" s="132">
        <f t="shared" si="17"/>
        <v>1442.9775315428601</v>
      </c>
      <c r="G33" s="132">
        <f t="shared" si="17"/>
        <v>1836.8009540182541</v>
      </c>
      <c r="H33" s="132">
        <f t="shared" si="17"/>
        <v>2532.9945614687499</v>
      </c>
    </row>
    <row r="34" spans="1:8" ht="14.25">
      <c r="A34" s="129"/>
      <c r="B34" s="65"/>
      <c r="C34" s="65"/>
      <c r="D34" s="65"/>
      <c r="E34" s="65"/>
      <c r="F34" s="65"/>
      <c r="G34" s="65"/>
      <c r="H34" s="65"/>
    </row>
    <row r="35" spans="1:8" ht="14.25">
      <c r="A35" s="129"/>
      <c r="B35" s="65"/>
      <c r="C35" s="65"/>
      <c r="D35" s="65"/>
      <c r="E35" s="65"/>
      <c r="F35" s="65"/>
      <c r="G35" s="65"/>
      <c r="H35" s="65"/>
    </row>
    <row r="36" spans="1:8" ht="14.25">
      <c r="A36" s="129"/>
      <c r="B36" s="65"/>
      <c r="C36" s="65"/>
      <c r="D36" s="65"/>
      <c r="E36" s="65"/>
      <c r="F36" s="65"/>
      <c r="G36" s="65"/>
      <c r="H36" s="65"/>
    </row>
    <row r="37" spans="1:8" ht="14.25">
      <c r="A37" s="129"/>
      <c r="B37" s="65"/>
      <c r="C37" s="65"/>
      <c r="D37" s="65"/>
      <c r="E37" s="65"/>
      <c r="F37" s="65"/>
      <c r="G37" s="65"/>
      <c r="H37" s="65"/>
    </row>
    <row r="38" spans="1:8" ht="14.25">
      <c r="A38" s="129"/>
      <c r="B38" s="65"/>
      <c r="C38" s="65"/>
      <c r="D38" s="65"/>
      <c r="E38" s="65"/>
      <c r="F38" s="65"/>
      <c r="G38" s="65"/>
      <c r="H38" s="65"/>
    </row>
    <row r="39" spans="1:8" ht="14.25">
      <c r="A39" s="129"/>
      <c r="B39" s="65"/>
      <c r="C39" s="65"/>
      <c r="D39" s="65"/>
      <c r="E39" s="65"/>
      <c r="F39" s="65"/>
      <c r="G39" s="65"/>
      <c r="H39" s="65"/>
    </row>
    <row r="40" spans="1:8" ht="14.25">
      <c r="A40" s="230"/>
      <c r="B40" s="230"/>
      <c r="C40" s="230"/>
      <c r="D40" s="230"/>
      <c r="E40" s="230"/>
      <c r="F40" s="230"/>
      <c r="G40" s="230"/>
      <c r="H40" s="230"/>
    </row>
    <row r="41" spans="1:8" ht="14.25">
      <c r="A41" s="231" t="s">
        <v>247</v>
      </c>
      <c r="B41" s="232"/>
      <c r="C41" s="232"/>
      <c r="D41" s="232"/>
      <c r="E41" s="232"/>
      <c r="F41" s="232"/>
      <c r="G41" s="232"/>
      <c r="H41" s="232"/>
    </row>
    <row r="42" spans="1:8" ht="14.25">
      <c r="A42" s="221" t="s">
        <v>280</v>
      </c>
      <c r="B42" s="222"/>
      <c r="C42" s="222"/>
      <c r="D42" s="222"/>
      <c r="E42" s="222"/>
      <c r="F42" s="222"/>
      <c r="G42" s="222"/>
      <c r="H42" s="223"/>
    </row>
    <row r="43" spans="1:8" ht="28.5">
      <c r="A43" s="133" t="s">
        <v>245</v>
      </c>
      <c r="B43" s="133" t="s">
        <v>3</v>
      </c>
      <c r="C43" s="133" t="s">
        <v>4</v>
      </c>
      <c r="D43" s="133" t="s">
        <v>5</v>
      </c>
      <c r="E43" s="133" t="s">
        <v>6</v>
      </c>
      <c r="F43" s="133" t="s">
        <v>7</v>
      </c>
      <c r="G43" s="198" t="s">
        <v>269</v>
      </c>
      <c r="H43" s="198" t="s">
        <v>270</v>
      </c>
    </row>
    <row r="44" spans="1:8" ht="14.25">
      <c r="A44" s="53"/>
      <c r="B44" s="52" t="s">
        <v>10</v>
      </c>
      <c r="C44" s="52" t="s">
        <v>10</v>
      </c>
      <c r="D44" s="52" t="s">
        <v>11</v>
      </c>
      <c r="E44" s="52" t="s">
        <v>12</v>
      </c>
      <c r="F44" s="52" t="s">
        <v>13</v>
      </c>
      <c r="G44" s="52" t="s">
        <v>14</v>
      </c>
      <c r="H44" s="54" t="s">
        <v>15</v>
      </c>
    </row>
    <row r="45" spans="1:8" ht="14.25">
      <c r="A45" s="53"/>
      <c r="B45" s="53"/>
      <c r="C45" s="55"/>
      <c r="D45" s="55"/>
      <c r="E45" s="55"/>
      <c r="F45" s="55"/>
      <c r="G45" s="55"/>
      <c r="H45" s="56"/>
    </row>
    <row r="46" spans="1:8" ht="14.25">
      <c r="A46" s="54" t="s">
        <v>16</v>
      </c>
      <c r="B46" s="224"/>
      <c r="C46" s="222"/>
      <c r="D46" s="222"/>
      <c r="E46" s="222"/>
      <c r="F46" s="222"/>
      <c r="G46" s="222"/>
      <c r="H46" s="225"/>
    </row>
    <row r="47" spans="1:8" ht="14.25">
      <c r="A47" s="135" t="s">
        <v>17</v>
      </c>
      <c r="B47" s="58" t="str">
        <f>'RFU CAR'!B7</f>
        <v>-</v>
      </c>
      <c r="C47" s="58">
        <f>'RFU CAR'!C7</f>
        <v>1500.9523809523801</v>
      </c>
      <c r="D47" s="58">
        <f>'RFU CAR'!D7</f>
        <v>795.04504504504496</v>
      </c>
      <c r="E47" s="58">
        <f>'RFU CAR'!E7</f>
        <v>1451.38888888888</v>
      </c>
      <c r="F47" s="58">
        <f>'RFU CAR'!F7</f>
        <v>1395.9143968871499</v>
      </c>
      <c r="G47" s="58" t="str">
        <f>'RFU CAR'!G7</f>
        <v>-</v>
      </c>
      <c r="H47" s="58" t="str">
        <f>'RFU CAR'!H7</f>
        <v>-</v>
      </c>
    </row>
    <row r="48" spans="1:8" ht="14.25">
      <c r="A48" s="57" t="s">
        <v>18</v>
      </c>
      <c r="B48" s="58" t="str">
        <f>'RFU CAR'!B8</f>
        <v>-</v>
      </c>
      <c r="C48" s="58">
        <f>'RFU CAR'!C8</f>
        <v>1487.8947370000001</v>
      </c>
      <c r="D48" s="58">
        <f>'RFU CAR'!D8</f>
        <v>770</v>
      </c>
      <c r="E48" s="58">
        <f>'RFU CAR'!E8</f>
        <v>1469.3203880000001</v>
      </c>
      <c r="F48" s="58">
        <f>'RFU CAR'!F8</f>
        <v>1246.741573</v>
      </c>
      <c r="G48" s="58" t="str">
        <f>'RFU CAR'!G8</f>
        <v>-</v>
      </c>
      <c r="H48" s="58" t="str">
        <f>'RFU CAR'!H8</f>
        <v>-</v>
      </c>
    </row>
    <row r="49" spans="1:8" ht="14.25">
      <c r="A49" s="59" t="s">
        <v>19</v>
      </c>
      <c r="B49" s="58">
        <f>'RFU CAR'!B9</f>
        <v>1551.5654850000001</v>
      </c>
      <c r="C49" s="58">
        <f>'RFU CAR'!C9</f>
        <v>1540</v>
      </c>
      <c r="D49" s="58">
        <f>'RFU CAR'!D9</f>
        <v>735.32290279999995</v>
      </c>
      <c r="E49" s="58">
        <f>'RFU CAR'!E9</f>
        <v>1426.9470369999999</v>
      </c>
      <c r="F49" s="58">
        <f>'RFU CAR'!F9</f>
        <v>1393.446866</v>
      </c>
      <c r="G49" s="58" t="str">
        <f>'RFU CAR'!G9</f>
        <v>-</v>
      </c>
      <c r="H49" s="58" t="str">
        <f>'RFU CAR'!H9</f>
        <v>-</v>
      </c>
    </row>
    <row r="50" spans="1:8" ht="14.25">
      <c r="A50" s="59" t="s">
        <v>20</v>
      </c>
      <c r="B50" s="60">
        <f>'RFU CAR'!B10</f>
        <v>1490.4727270000001</v>
      </c>
      <c r="C50" s="58" t="str">
        <f>'RFU CAR'!C10</f>
        <v>-</v>
      </c>
      <c r="D50" s="60">
        <f>'RFU CAR'!D10</f>
        <v>750.8823529</v>
      </c>
      <c r="E50" s="60">
        <f>'RFU CAR'!E10</f>
        <v>1442.1405749999999</v>
      </c>
      <c r="F50" s="60">
        <f>'RFU CAR'!F10</f>
        <v>1267.103175</v>
      </c>
      <c r="G50" s="58" t="str">
        <f>'RFU CAR'!G10</f>
        <v>-</v>
      </c>
      <c r="H50" s="58" t="str">
        <f>'RFU CAR'!H10</f>
        <v>-</v>
      </c>
    </row>
    <row r="51" spans="1:8" ht="14.25">
      <c r="A51" s="59" t="s">
        <v>21</v>
      </c>
      <c r="B51" s="60" t="str">
        <f>'RFU CAR'!B11</f>
        <v>-</v>
      </c>
      <c r="C51" s="58">
        <f>'RFU CAR'!C11</f>
        <v>1462.8833689999999</v>
      </c>
      <c r="D51" s="58">
        <f>'RFU CAR'!D11</f>
        <v>765.39370080000003</v>
      </c>
      <c r="E51" s="58">
        <f>'RFU CAR'!E11</f>
        <v>1437.9850750000001</v>
      </c>
      <c r="F51" s="58">
        <f>'RFU CAR'!F11</f>
        <v>1246.864564</v>
      </c>
      <c r="G51" s="58" t="str">
        <f>'RFU CAR'!G11</f>
        <v>-</v>
      </c>
      <c r="H51" s="58" t="str">
        <f>'RFU CAR'!H11</f>
        <v>-</v>
      </c>
    </row>
    <row r="52" spans="1:8" ht="14.25">
      <c r="A52" s="59" t="s">
        <v>22</v>
      </c>
      <c r="B52" s="60">
        <f>'RFU CAR'!B12</f>
        <v>1820</v>
      </c>
      <c r="C52" s="58" t="str">
        <f>'RFU CAR'!C12</f>
        <v>-</v>
      </c>
      <c r="D52" s="60">
        <f>'RFU CAR'!D12</f>
        <v>1000</v>
      </c>
      <c r="E52" s="60">
        <f>'RFU CAR'!E12</f>
        <v>1648.902439</v>
      </c>
      <c r="F52" s="58" t="str">
        <f>'RFU CAR'!F12</f>
        <v>-</v>
      </c>
      <c r="G52" s="58" t="str">
        <f>'RFU CAR'!G12</f>
        <v>-</v>
      </c>
      <c r="H52" s="58" t="str">
        <f>'RFU CAR'!H12</f>
        <v>-</v>
      </c>
    </row>
    <row r="53" spans="1:8" ht="14.25">
      <c r="A53" s="114" t="s">
        <v>23</v>
      </c>
      <c r="B53" s="115">
        <f>IFERROR(AVERAGE(B47:B52),"-")</f>
        <v>1620.6794040000002</v>
      </c>
      <c r="C53" s="115">
        <f t="shared" ref="C53:H53" si="18">IFERROR(AVERAGE(C47:C52),"-")</f>
        <v>1497.9326217380951</v>
      </c>
      <c r="D53" s="115">
        <f t="shared" si="18"/>
        <v>802.77400025750751</v>
      </c>
      <c r="E53" s="115">
        <f t="shared" si="18"/>
        <v>1479.4474004814799</v>
      </c>
      <c r="F53" s="115">
        <f t="shared" si="18"/>
        <v>1310.0141149774299</v>
      </c>
      <c r="G53" s="115" t="str">
        <f t="shared" si="18"/>
        <v>-</v>
      </c>
      <c r="H53" s="115" t="str">
        <f t="shared" si="18"/>
        <v>-</v>
      </c>
    </row>
    <row r="54" spans="1:8" ht="14.25">
      <c r="A54" s="229"/>
      <c r="B54" s="229"/>
      <c r="C54" s="229"/>
      <c r="D54" s="229"/>
      <c r="E54" s="229"/>
      <c r="F54" s="229"/>
      <c r="G54" s="229"/>
      <c r="H54" s="229"/>
    </row>
    <row r="55" spans="1:8" ht="14.25">
      <c r="A55" s="116" t="s">
        <v>24</v>
      </c>
      <c r="B55" s="226"/>
      <c r="C55" s="227"/>
      <c r="D55" s="227"/>
      <c r="E55" s="227"/>
      <c r="F55" s="227"/>
      <c r="G55" s="227"/>
      <c r="H55" s="228"/>
    </row>
    <row r="56" spans="1:8" ht="14.25">
      <c r="A56" s="57" t="s">
        <v>25</v>
      </c>
      <c r="B56" s="58" t="str">
        <f>'RFU I'!B7</f>
        <v>-</v>
      </c>
      <c r="C56" s="58">
        <f>'RFU I'!C7</f>
        <v>1577.380952</v>
      </c>
      <c r="D56" s="58">
        <f>'RFU I'!D7</f>
        <v>845.18518519999998</v>
      </c>
      <c r="E56" s="58">
        <f>'RFU I'!E7</f>
        <v>1586.27451</v>
      </c>
      <c r="F56" s="58">
        <f>'RFU I'!F7</f>
        <v>1422</v>
      </c>
      <c r="G56" s="155">
        <f>'RFU I'!G7</f>
        <v>2250</v>
      </c>
      <c r="H56" s="155" t="str">
        <f>'RFU I'!H7</f>
        <v>-</v>
      </c>
    </row>
    <row r="57" spans="1:8" ht="14.25">
      <c r="A57" s="57" t="s">
        <v>26</v>
      </c>
      <c r="B57" s="58" t="str">
        <f>'RFU I'!B8</f>
        <v>-</v>
      </c>
      <c r="C57" s="58">
        <f>'RFU I'!C8</f>
        <v>1458.3468780000001</v>
      </c>
      <c r="D57" s="58">
        <f>'RFU I'!D8</f>
        <v>787.89764539999999</v>
      </c>
      <c r="E57" s="58">
        <f>'RFU I'!E8</f>
        <v>1500.914634</v>
      </c>
      <c r="F57" s="58">
        <f>'RFU I'!F8</f>
        <v>1612.3715119999999</v>
      </c>
      <c r="G57" s="155" t="str">
        <f>'RFU I'!G8</f>
        <v>-</v>
      </c>
      <c r="H57" s="155" t="str">
        <f>'RFU I'!H8</f>
        <v>-</v>
      </c>
    </row>
    <row r="58" spans="1:8" ht="14.25">
      <c r="A58" s="57" t="s">
        <v>27</v>
      </c>
      <c r="B58" s="58">
        <f>'RFU I'!B9</f>
        <v>1580</v>
      </c>
      <c r="C58" s="58">
        <f>'RFU I'!C9</f>
        <v>1486.666667</v>
      </c>
      <c r="D58" s="58">
        <f>'RFU I'!D9</f>
        <v>790.65217389999998</v>
      </c>
      <c r="E58" s="58">
        <f>'RFU I'!E9</f>
        <v>1468.9473680000001</v>
      </c>
      <c r="F58" s="58">
        <f>'RFU I'!F9</f>
        <v>1250</v>
      </c>
      <c r="G58" s="155" t="str">
        <f>'RFU I'!G9</f>
        <v>-</v>
      </c>
      <c r="H58" s="155" t="str">
        <f>'RFU I'!H9</f>
        <v>-</v>
      </c>
    </row>
    <row r="59" spans="1:8" ht="14.25">
      <c r="A59" s="57" t="s">
        <v>28</v>
      </c>
      <c r="B59" s="58">
        <f>'RFU I'!B10:B10</f>
        <v>1650</v>
      </c>
      <c r="C59" s="58">
        <f>'RFU I'!C10:C10</f>
        <v>1561.2857140000001</v>
      </c>
      <c r="D59" s="58">
        <f>'RFU I'!D10:D10</f>
        <v>773.03370789999997</v>
      </c>
      <c r="E59" s="58">
        <f>'RFU I'!E10:E10</f>
        <v>1512.377778</v>
      </c>
      <c r="F59" s="58">
        <f>'RFU I'!F10:F10</f>
        <v>1329.519231</v>
      </c>
      <c r="G59" s="155">
        <f>'RFU I'!G10</f>
        <v>1650</v>
      </c>
      <c r="H59" s="155" t="str">
        <f>'RFU I'!H10</f>
        <v>-</v>
      </c>
    </row>
    <row r="60" spans="1:8" ht="14.25">
      <c r="A60" s="114" t="s">
        <v>23</v>
      </c>
      <c r="B60" s="115">
        <f>IFERROR(AVERAGE(B56:B59),"-")</f>
        <v>1615</v>
      </c>
      <c r="C60" s="115">
        <f t="shared" ref="C60:H60" si="19">IFERROR(AVERAGE(C56:C59),"-")</f>
        <v>1520.9200527499997</v>
      </c>
      <c r="D60" s="115">
        <f t="shared" si="19"/>
        <v>799.19217809999998</v>
      </c>
      <c r="E60" s="115">
        <f t="shared" si="19"/>
        <v>1517.1285725</v>
      </c>
      <c r="F60" s="115">
        <f t="shared" si="19"/>
        <v>1403.47268575</v>
      </c>
      <c r="G60" s="115">
        <f t="shared" si="19"/>
        <v>1950</v>
      </c>
      <c r="H60" s="115" t="str">
        <f t="shared" si="19"/>
        <v>-</v>
      </c>
    </row>
    <row r="61" spans="1:8" ht="14.25">
      <c r="A61" s="229"/>
      <c r="B61" s="229"/>
      <c r="C61" s="229"/>
      <c r="D61" s="229"/>
      <c r="E61" s="229"/>
      <c r="F61" s="229"/>
      <c r="G61" s="229"/>
      <c r="H61" s="229"/>
    </row>
    <row r="62" spans="1:8" ht="14.25">
      <c r="A62" s="119" t="s">
        <v>29</v>
      </c>
      <c r="B62" s="239"/>
      <c r="C62" s="232"/>
      <c r="D62" s="232"/>
      <c r="E62" s="232"/>
      <c r="F62" s="232"/>
      <c r="G62" s="232"/>
      <c r="H62" s="232"/>
    </row>
    <row r="63" spans="1:8" ht="14.25">
      <c r="A63" s="117" t="s">
        <v>30</v>
      </c>
      <c r="B63" s="118">
        <f>'RFU II'!B7</f>
        <v>1674.201812</v>
      </c>
      <c r="C63" s="118">
        <f>'RFU II'!C7</f>
        <v>1637.3646900000001</v>
      </c>
      <c r="D63" s="118">
        <f>'RFU II'!D7</f>
        <v>789.53923689999999</v>
      </c>
      <c r="E63" s="118">
        <f>'RFU II'!E7</f>
        <v>1632.103511</v>
      </c>
      <c r="F63" s="118">
        <f>'RFU II'!F7</f>
        <v>1422.6457370000001</v>
      </c>
      <c r="G63" s="118">
        <f>'RFU II'!G7</f>
        <v>2271.8934909999998</v>
      </c>
      <c r="H63" s="118" t="str">
        <f>'RFU II'!H7</f>
        <v>-</v>
      </c>
    </row>
    <row r="64" spans="1:8" ht="14.25">
      <c r="A64" s="59" t="s">
        <v>31</v>
      </c>
      <c r="B64" s="58">
        <f>'RFU II'!B8</f>
        <v>1525.380529</v>
      </c>
      <c r="C64" s="58">
        <f>'RFU II'!C8</f>
        <v>1529.878543</v>
      </c>
      <c r="D64" s="58">
        <f>'RFU II'!D8</f>
        <v>789.75308640000003</v>
      </c>
      <c r="E64" s="58">
        <f>'RFU II'!E8</f>
        <v>1526.2569390000001</v>
      </c>
      <c r="F64" s="58">
        <f>'RFU II'!F8</f>
        <v>1286.1718900000001</v>
      </c>
      <c r="G64" s="118">
        <f>'RFU II'!G8</f>
        <v>2063.5593220000001</v>
      </c>
      <c r="H64" s="118" t="str">
        <f>'RFU II'!H8</f>
        <v>-</v>
      </c>
    </row>
    <row r="65" spans="1:10" ht="14.25">
      <c r="A65" s="145" t="s">
        <v>33</v>
      </c>
      <c r="B65" s="58">
        <f>'RFU II'!B9</f>
        <v>1625.0846739999999</v>
      </c>
      <c r="C65" s="58">
        <f>'RFU II'!C9</f>
        <v>1531.7429380000001</v>
      </c>
      <c r="D65" s="58">
        <f>'RFU II'!D9</f>
        <v>757.93032789999995</v>
      </c>
      <c r="E65" s="58">
        <f>'RFU II'!E9</f>
        <v>1497.9697269999999</v>
      </c>
      <c r="F65" s="58">
        <f>'RFU II'!F9</f>
        <v>1298.073529</v>
      </c>
      <c r="G65" s="118">
        <f>'RFU II'!G9</f>
        <v>2181.4184399999999</v>
      </c>
      <c r="H65" s="118" t="str">
        <f>'RFU II'!H9</f>
        <v>-</v>
      </c>
      <c r="I65" s="51"/>
      <c r="J65" s="51"/>
    </row>
    <row r="66" spans="1:10" ht="14.25">
      <c r="A66" s="145" t="s">
        <v>32</v>
      </c>
      <c r="B66" s="58">
        <f>'RFU II'!B10</f>
        <v>1656.683849</v>
      </c>
      <c r="C66" s="58">
        <f>'RFU II'!C10</f>
        <v>1669.346049</v>
      </c>
      <c r="D66" s="58">
        <f>'RFU II'!D10</f>
        <v>806.05987059999995</v>
      </c>
      <c r="E66" s="58">
        <f>'RFU II'!E10</f>
        <v>1651.5826870000001</v>
      </c>
      <c r="F66" s="58">
        <f>'RFU II'!F10</f>
        <v>1407.929476</v>
      </c>
      <c r="G66" s="118">
        <f>'RFU II'!G10</f>
        <v>2118.75</v>
      </c>
      <c r="H66" s="118" t="str">
        <f>'RFU II'!H10</f>
        <v>-</v>
      </c>
      <c r="I66" s="51"/>
      <c r="J66" s="51"/>
    </row>
    <row r="67" spans="1:10" ht="14.25">
      <c r="A67" s="61" t="s">
        <v>23</v>
      </c>
      <c r="B67" s="55">
        <f t="shared" ref="B67:H67" si="20">IFERROR(AVERAGE(B63:B66),"-")</f>
        <v>1620.337716</v>
      </c>
      <c r="C67" s="55">
        <f t="shared" si="20"/>
        <v>1592.0830550000001</v>
      </c>
      <c r="D67" s="55">
        <f t="shared" si="20"/>
        <v>785.82063045000007</v>
      </c>
      <c r="E67" s="55">
        <f t="shared" si="20"/>
        <v>1576.978216</v>
      </c>
      <c r="F67" s="55">
        <f t="shared" si="20"/>
        <v>1353.7051580000002</v>
      </c>
      <c r="G67" s="55">
        <f t="shared" si="20"/>
        <v>2158.9053132499998</v>
      </c>
      <c r="H67" s="55" t="str">
        <f t="shared" si="20"/>
        <v>-</v>
      </c>
      <c r="I67" s="51"/>
      <c r="J67" s="51"/>
    </row>
    <row r="68" spans="1:10" ht="14.25">
      <c r="A68" s="244"/>
      <c r="B68" s="245"/>
      <c r="C68" s="245"/>
      <c r="D68" s="245"/>
      <c r="E68" s="245"/>
      <c r="F68" s="245"/>
      <c r="G68" s="245"/>
      <c r="H68" s="246"/>
      <c r="I68" s="51"/>
      <c r="J68" s="51"/>
    </row>
    <row r="69" spans="1:10" ht="14.25">
      <c r="A69" s="62" t="s">
        <v>34</v>
      </c>
      <c r="B69" s="243"/>
      <c r="C69" s="222"/>
      <c r="D69" s="222"/>
      <c r="E69" s="222"/>
      <c r="F69" s="222"/>
      <c r="G69" s="222"/>
      <c r="H69" s="225"/>
      <c r="I69" s="51"/>
      <c r="J69" s="51"/>
    </row>
    <row r="70" spans="1:10" ht="14.25">
      <c r="A70" s="57" t="s">
        <v>35</v>
      </c>
      <c r="B70" s="58" t="str">
        <f>'RFU III'!B7</f>
        <v>-</v>
      </c>
      <c r="C70" s="58">
        <f>'RFU III'!C7</f>
        <v>1617.857143</v>
      </c>
      <c r="D70" s="58">
        <f>'RFU III'!D7</f>
        <v>900</v>
      </c>
      <c r="E70" s="58">
        <f>'RFU III'!E7</f>
        <v>1643.75</v>
      </c>
      <c r="F70" s="58">
        <f>'RFU III'!F7</f>
        <v>1615.7894739999999</v>
      </c>
      <c r="G70" s="58" t="str">
        <f>'RFU III'!G7</f>
        <v>-</v>
      </c>
      <c r="H70" s="58" t="str">
        <f>'RFU III'!H7</f>
        <v>-</v>
      </c>
      <c r="I70" s="51"/>
      <c r="J70" s="51"/>
    </row>
    <row r="71" spans="1:10" ht="14.25">
      <c r="A71" s="57" t="s">
        <v>36</v>
      </c>
      <c r="B71" s="58">
        <f>'RFU III'!B8</f>
        <v>1694.736842</v>
      </c>
      <c r="C71" s="58">
        <f>'RFU III'!C8</f>
        <v>1460.0961540000001</v>
      </c>
      <c r="D71" s="58">
        <f>'RFU III'!D8</f>
        <v>833.93617019999999</v>
      </c>
      <c r="E71" s="58">
        <f>'RFU III'!E8</f>
        <v>1577.272727</v>
      </c>
      <c r="F71" s="58" t="str">
        <f>'RFU III'!F8</f>
        <v>-</v>
      </c>
      <c r="G71" s="58" t="str">
        <f>'RFU III'!G8</f>
        <v>-</v>
      </c>
      <c r="H71" s="58" t="str">
        <f>'RFU III'!H8</f>
        <v>-</v>
      </c>
      <c r="I71" s="51"/>
      <c r="J71" s="51"/>
    </row>
    <row r="72" spans="1:10" ht="14.25">
      <c r="A72" s="57" t="s">
        <v>37</v>
      </c>
      <c r="B72" s="58">
        <f>'RFU III'!B9</f>
        <v>1427.5</v>
      </c>
      <c r="C72" s="58">
        <f>'RFU III'!C9</f>
        <v>1560</v>
      </c>
      <c r="D72" s="58">
        <f>'RFU III'!D9</f>
        <v>772.5</v>
      </c>
      <c r="E72" s="58">
        <f>'RFU III'!E9</f>
        <v>1370</v>
      </c>
      <c r="F72" s="58">
        <f>'RFU III'!F9</f>
        <v>1185</v>
      </c>
      <c r="G72" s="58">
        <f>'RFU III'!G9</f>
        <v>1730</v>
      </c>
      <c r="H72" s="58" t="str">
        <f>'RFU III'!H9</f>
        <v>-</v>
      </c>
      <c r="I72" s="51"/>
      <c r="J72" s="51"/>
    </row>
    <row r="73" spans="1:10" ht="14.25">
      <c r="A73" s="57" t="s">
        <v>38</v>
      </c>
      <c r="B73" s="58" t="str">
        <f>'RFU III'!B10</f>
        <v>-</v>
      </c>
      <c r="C73" s="58">
        <f>'RFU III'!C10</f>
        <v>1531</v>
      </c>
      <c r="D73" s="58">
        <f>'RFU III'!D10</f>
        <v>817.08333330000005</v>
      </c>
      <c r="E73" s="58">
        <f>'RFU III'!E10</f>
        <v>1482.2222220000001</v>
      </c>
      <c r="F73" s="58">
        <f>'RFU III'!F10</f>
        <v>1277.833333</v>
      </c>
      <c r="G73" s="58">
        <f>'RFU III'!G10</f>
        <v>1848.870056</v>
      </c>
      <c r="H73" s="58" t="str">
        <f>'RFU III'!H10</f>
        <v>-</v>
      </c>
      <c r="I73" s="51"/>
      <c r="J73" s="51"/>
    </row>
    <row r="74" spans="1:10" ht="14.25">
      <c r="A74" s="57" t="s">
        <v>39</v>
      </c>
      <c r="B74" s="58">
        <f>'RFU III'!B11</f>
        <v>1558.823529</v>
      </c>
      <c r="C74" s="58">
        <f>'RFU III'!C11</f>
        <v>1501.0526319999999</v>
      </c>
      <c r="D74" s="58">
        <f>'RFU III'!D11</f>
        <v>774.89726029999997</v>
      </c>
      <c r="E74" s="58">
        <f>'RFU III'!E11</f>
        <v>1460.625</v>
      </c>
      <c r="F74" s="58">
        <f>'RFU III'!F11</f>
        <v>1274.295775</v>
      </c>
      <c r="G74" s="58">
        <f>'RFU III'!G11</f>
        <v>1856.666667</v>
      </c>
      <c r="H74" s="58" t="str">
        <f>'RFU III'!H11</f>
        <v>-</v>
      </c>
      <c r="I74" s="51"/>
      <c r="J74" s="51"/>
    </row>
    <row r="75" spans="1:10" ht="14.25">
      <c r="A75" s="57" t="s">
        <v>40</v>
      </c>
      <c r="B75" s="58" t="str">
        <f>'RFU III'!B12</f>
        <v>-</v>
      </c>
      <c r="C75" s="58">
        <f>'RFU III'!C12</f>
        <v>1443.7288140000001</v>
      </c>
      <c r="D75" s="58">
        <f>'RFU III'!D12</f>
        <v>752.32558140000003</v>
      </c>
      <c r="E75" s="58">
        <f>'RFU III'!E12</f>
        <v>1430</v>
      </c>
      <c r="F75" s="58" t="str">
        <f>'RFU III'!F12</f>
        <v>-</v>
      </c>
      <c r="G75" s="58" t="str">
        <f>'RFU III'!G12</f>
        <v>-</v>
      </c>
      <c r="H75" s="58" t="str">
        <f>'RFU III'!H12</f>
        <v>-</v>
      </c>
      <c r="I75" s="51"/>
      <c r="J75" s="51"/>
    </row>
    <row r="76" spans="1:10" ht="14.25">
      <c r="A76" s="57" t="s">
        <v>41</v>
      </c>
      <c r="B76" s="58">
        <f>'RFU III'!B13</f>
        <v>1723.333333</v>
      </c>
      <c r="C76" s="58">
        <f>'RFU III'!C13</f>
        <v>1447.5</v>
      </c>
      <c r="D76" s="58">
        <f>'RFU III'!D13</f>
        <v>834.78260869999997</v>
      </c>
      <c r="E76" s="58">
        <f>'RFU III'!E13</f>
        <v>1596.875</v>
      </c>
      <c r="F76" s="58" t="str">
        <f>'RFU III'!F13</f>
        <v>-</v>
      </c>
      <c r="G76" s="58" t="str">
        <f>'RFU III'!G13</f>
        <v>-</v>
      </c>
      <c r="H76" s="58" t="str">
        <f>'RFU III'!H13</f>
        <v>-</v>
      </c>
      <c r="I76" s="51"/>
      <c r="J76" s="51"/>
    </row>
    <row r="77" spans="1:10" ht="14.25">
      <c r="A77" s="61" t="s">
        <v>23</v>
      </c>
      <c r="B77" s="55">
        <f t="shared" ref="B77:H77" si="21">IFERROR(AVERAGE(B70:B76),"-")</f>
        <v>1601.098426</v>
      </c>
      <c r="C77" s="55">
        <f t="shared" si="21"/>
        <v>1508.7478204285715</v>
      </c>
      <c r="D77" s="55">
        <f t="shared" si="21"/>
        <v>812.21785055714292</v>
      </c>
      <c r="E77" s="55">
        <f t="shared" si="21"/>
        <v>1508.6778498571427</v>
      </c>
      <c r="F77" s="55">
        <f t="shared" si="21"/>
        <v>1338.2296455000001</v>
      </c>
      <c r="G77" s="55">
        <f t="shared" si="21"/>
        <v>1811.8455743333332</v>
      </c>
      <c r="H77" s="55" t="str">
        <f t="shared" si="21"/>
        <v>-</v>
      </c>
      <c r="I77" s="51"/>
      <c r="J77" s="51"/>
    </row>
    <row r="78" spans="1:10" ht="14.25">
      <c r="A78" s="247"/>
      <c r="B78" s="248"/>
      <c r="C78" s="248"/>
      <c r="D78" s="248"/>
      <c r="E78" s="248"/>
      <c r="F78" s="248"/>
      <c r="G78" s="248"/>
      <c r="H78" s="249"/>
      <c r="I78" s="51"/>
      <c r="J78" s="51"/>
    </row>
    <row r="79" spans="1:10" ht="14.25">
      <c r="A79" s="62" t="s">
        <v>42</v>
      </c>
      <c r="B79" s="243"/>
      <c r="C79" s="222"/>
      <c r="D79" s="222"/>
      <c r="E79" s="222"/>
      <c r="F79" s="222"/>
      <c r="G79" s="222"/>
      <c r="H79" s="225"/>
      <c r="I79" s="51"/>
      <c r="J79" s="51"/>
    </row>
    <row r="80" spans="1:10" ht="25.5">
      <c r="A80" s="59" t="s">
        <v>45</v>
      </c>
      <c r="B80" s="58">
        <f>'RFU IV'!B7</f>
        <v>1707.6923079999999</v>
      </c>
      <c r="C80" s="58">
        <f>'RFU IV'!C7</f>
        <v>1734.2105260000001</v>
      </c>
      <c r="D80" s="58">
        <f>'RFU IV'!D7</f>
        <v>841.38888889999998</v>
      </c>
      <c r="E80" s="58">
        <f>'RFU IV'!E7</f>
        <v>1606.7567570000001</v>
      </c>
      <c r="F80" s="58">
        <f>'RFU IV'!F7</f>
        <v>1779.4117650000001</v>
      </c>
      <c r="G80" s="58">
        <f>'RFU IV'!G7</f>
        <v>2127</v>
      </c>
      <c r="H80" s="58" t="str">
        <f>'RFU IV'!H7</f>
        <v>-</v>
      </c>
      <c r="I80" s="51"/>
      <c r="J80" s="170" t="s">
        <v>257</v>
      </c>
    </row>
    <row r="81" spans="1:8" ht="14.25">
      <c r="A81" s="59" t="s">
        <v>43</v>
      </c>
      <c r="B81" s="58">
        <f>'RFU IV'!B8</f>
        <v>1724.5132739999999</v>
      </c>
      <c r="C81" s="58">
        <f>'RFU IV'!C8</f>
        <v>1727.892562</v>
      </c>
      <c r="D81" s="58">
        <f>'RFU IV'!D8</f>
        <v>851.46909830000004</v>
      </c>
      <c r="E81" s="58">
        <f>'RFU IV'!E8</f>
        <v>1780.769231</v>
      </c>
      <c r="F81" s="58">
        <f>'RFU IV'!F8</f>
        <v>1767.5</v>
      </c>
      <c r="G81" s="58">
        <f>'RFU IV'!G8</f>
        <v>2700</v>
      </c>
      <c r="H81" s="58" t="str">
        <f>'RFU IV'!H8</f>
        <v>-</v>
      </c>
    </row>
    <row r="82" spans="1:8" ht="14.25">
      <c r="A82" s="59" t="s">
        <v>44</v>
      </c>
      <c r="B82" s="58">
        <f>'RFU IV'!B9</f>
        <v>1750</v>
      </c>
      <c r="C82" s="58">
        <f>'RFU IV'!C9</f>
        <v>1800</v>
      </c>
      <c r="D82" s="58">
        <f>'RFU IV'!D9</f>
        <v>850</v>
      </c>
      <c r="E82" s="58">
        <f>'RFU IV'!E9</f>
        <v>1775</v>
      </c>
      <c r="F82" s="58">
        <f>'RFU IV'!F9</f>
        <v>1450</v>
      </c>
      <c r="G82" s="58">
        <f>'RFU IV'!G9</f>
        <v>1750</v>
      </c>
      <c r="H82" s="58" t="str">
        <f>'RFU IV'!H9</f>
        <v>-</v>
      </c>
    </row>
    <row r="83" spans="1:8" ht="14.25">
      <c r="A83" s="59" t="s">
        <v>49</v>
      </c>
      <c r="B83" s="58">
        <f>'RFU IV'!B10</f>
        <v>1760</v>
      </c>
      <c r="C83" s="58">
        <f>'RFU IV'!C10</f>
        <v>1966.363636</v>
      </c>
      <c r="D83" s="58">
        <f>'RFU IV'!D10</f>
        <v>1150</v>
      </c>
      <c r="E83" s="58">
        <f>'RFU IV'!E10</f>
        <v>1760</v>
      </c>
      <c r="F83" s="58">
        <f>'RFU IV'!F10</f>
        <v>1600.526316</v>
      </c>
      <c r="G83" s="58" t="str">
        <f>'RFU IV'!G10</f>
        <v>-</v>
      </c>
      <c r="H83" s="58" t="str">
        <f>'RFU IV'!H10</f>
        <v>-</v>
      </c>
    </row>
    <row r="84" spans="1:8" ht="14.25">
      <c r="A84" s="59" t="s">
        <v>47</v>
      </c>
      <c r="B84" s="58">
        <f>'RFU IV'!B11</f>
        <v>1640.833333</v>
      </c>
      <c r="C84" s="58">
        <f>'RFU IV'!C11</f>
        <v>1534.880283</v>
      </c>
      <c r="D84" s="58">
        <f>'RFU IV'!D11</f>
        <v>825.20251880000001</v>
      </c>
      <c r="E84" s="58">
        <f>'RFU IV'!E11</f>
        <v>1478.151406</v>
      </c>
      <c r="F84" s="58">
        <f>'RFU IV'!F11</f>
        <v>1375.5798689999999</v>
      </c>
      <c r="G84" s="58">
        <f>'RFU IV'!G11</f>
        <v>1956.3362540000001</v>
      </c>
      <c r="H84" s="58" t="str">
        <f>'RFU IV'!H11</f>
        <v>-</v>
      </c>
    </row>
    <row r="85" spans="1:8" ht="14.25">
      <c r="A85" s="59" t="s">
        <v>48</v>
      </c>
      <c r="B85" s="58" t="str">
        <f>'RFU IV'!B12</f>
        <v>-</v>
      </c>
      <c r="C85" s="58">
        <f>'RFU IV'!C12</f>
        <v>1642.369338</v>
      </c>
      <c r="D85" s="58">
        <f>'RFU IV'!D12</f>
        <v>841.14077669999995</v>
      </c>
      <c r="E85" s="58">
        <f>'RFU IV'!E12</f>
        <v>1546.666667</v>
      </c>
      <c r="F85" s="58">
        <f>'RFU IV'!F12</f>
        <v>1431.969697</v>
      </c>
      <c r="G85" s="58">
        <f>'RFU IV'!G12</f>
        <v>2267.1171169999998</v>
      </c>
      <c r="H85" s="58" t="str">
        <f>'RFU IV'!H12</f>
        <v>-</v>
      </c>
    </row>
    <row r="86" spans="1:8" ht="14.25">
      <c r="A86" s="59" t="s">
        <v>51</v>
      </c>
      <c r="B86" s="58" t="str">
        <f>'RFU IV'!B13</f>
        <v>-</v>
      </c>
      <c r="C86" s="58">
        <f>'RFU IV'!C13</f>
        <v>1747.5</v>
      </c>
      <c r="D86" s="58">
        <f>'RFU IV'!D13</f>
        <v>1000</v>
      </c>
      <c r="E86" s="58">
        <f>'RFU IV'!E13</f>
        <v>1742.5</v>
      </c>
      <c r="F86" s="58">
        <f>'RFU IV'!F13</f>
        <v>1562.5</v>
      </c>
      <c r="G86" s="58">
        <f>'RFU IV'!G13</f>
        <v>1920</v>
      </c>
      <c r="H86" s="58" t="str">
        <f>'RFU IV'!H13</f>
        <v>-</v>
      </c>
    </row>
    <row r="87" spans="1:8" ht="14.25">
      <c r="A87" s="59" t="s">
        <v>46</v>
      </c>
      <c r="B87" s="58">
        <f>'RFU IV'!B14</f>
        <v>1599.348534</v>
      </c>
      <c r="C87" s="58">
        <f>'RFU IV'!C14</f>
        <v>1556.236842</v>
      </c>
      <c r="D87" s="58">
        <f>'RFU IV'!D14</f>
        <v>781.42197599999997</v>
      </c>
      <c r="E87" s="58">
        <f>'RFU IV'!E14</f>
        <v>1537.7450980000001</v>
      </c>
      <c r="F87" s="58" t="str">
        <f>'RFU IV'!F14</f>
        <v>-</v>
      </c>
      <c r="G87" s="58" t="str">
        <f>'RFU IV'!G14</f>
        <v>-</v>
      </c>
      <c r="H87" s="58" t="str">
        <f>'RFU IV'!H14</f>
        <v>-</v>
      </c>
    </row>
    <row r="88" spans="1:8" ht="15.75" customHeight="1">
      <c r="A88" s="146" t="s">
        <v>50</v>
      </c>
      <c r="B88" s="58" t="str">
        <f>'RFU IV'!B15</f>
        <v>-</v>
      </c>
      <c r="C88" s="58" t="str">
        <f>'RFU IV'!C15</f>
        <v>-</v>
      </c>
      <c r="D88" s="58" t="str">
        <f>'RFU IV'!D15</f>
        <v>-</v>
      </c>
      <c r="E88" s="58" t="str">
        <f>'RFU IV'!E15</f>
        <v>-</v>
      </c>
      <c r="F88" s="58" t="str">
        <f>'RFU IV'!F15</f>
        <v>-</v>
      </c>
      <c r="G88" s="58" t="str">
        <f>'RFU IV'!G15</f>
        <v>-</v>
      </c>
      <c r="H88" s="58" t="str">
        <f>'RFU IV'!H15</f>
        <v>-</v>
      </c>
    </row>
    <row r="89" spans="1:8" s="106" customFormat="1" ht="15.75" customHeight="1">
      <c r="A89" s="147" t="s">
        <v>52</v>
      </c>
      <c r="B89" s="58">
        <f>'RFU IV'!B16</f>
        <v>1854.166667</v>
      </c>
      <c r="C89" s="58">
        <f>'RFU IV'!C16</f>
        <v>1670.5882349999999</v>
      </c>
      <c r="D89" s="58">
        <f>'RFU IV'!D16</f>
        <v>957.5</v>
      </c>
      <c r="E89" s="58">
        <f>'RFU IV'!E16</f>
        <v>1717.6923079999999</v>
      </c>
      <c r="F89" s="58">
        <f>'RFU IV'!F16</f>
        <v>1725</v>
      </c>
      <c r="G89" s="58">
        <f>'RFU IV'!G16</f>
        <v>1900</v>
      </c>
      <c r="H89" s="58">
        <f>'RFU IV'!H16</f>
        <v>2230</v>
      </c>
    </row>
    <row r="90" spans="1:8" ht="14.25">
      <c r="A90" s="61" t="s">
        <v>23</v>
      </c>
      <c r="B90" s="104">
        <f t="shared" ref="B90:H90" si="22">IFERROR(AVERAGE(B80:B89),"-")</f>
        <v>1719.5077308571429</v>
      </c>
      <c r="C90" s="104">
        <f t="shared" si="22"/>
        <v>1708.8934913333333</v>
      </c>
      <c r="D90" s="104">
        <f t="shared" si="22"/>
        <v>899.79147318888886</v>
      </c>
      <c r="E90" s="104">
        <f t="shared" si="22"/>
        <v>1660.5868296666665</v>
      </c>
      <c r="F90" s="104">
        <f t="shared" si="22"/>
        <v>1586.560955875</v>
      </c>
      <c r="G90" s="104">
        <f t="shared" si="22"/>
        <v>2088.6361958571429</v>
      </c>
      <c r="H90" s="104">
        <f t="shared" si="22"/>
        <v>2230</v>
      </c>
    </row>
    <row r="91" spans="1:8" ht="14.25">
      <c r="A91" s="244"/>
      <c r="B91" s="245"/>
      <c r="C91" s="245"/>
      <c r="D91" s="245"/>
      <c r="E91" s="245"/>
      <c r="F91" s="245"/>
      <c r="G91" s="245"/>
      <c r="H91" s="246"/>
    </row>
    <row r="92" spans="1:8" ht="14.25">
      <c r="A92" s="62" t="s">
        <v>53</v>
      </c>
      <c r="B92" s="243"/>
      <c r="C92" s="222"/>
      <c r="D92" s="222"/>
      <c r="E92" s="222"/>
      <c r="F92" s="222"/>
      <c r="G92" s="222"/>
      <c r="H92" s="225"/>
    </row>
    <row r="93" spans="1:8" ht="14.25">
      <c r="A93" s="59" t="s">
        <v>54</v>
      </c>
      <c r="B93" s="63">
        <f>'RFU V'!B7</f>
        <v>1580.868056</v>
      </c>
      <c r="C93" s="63">
        <f>'RFU V'!C7</f>
        <v>1661.9298249999999</v>
      </c>
      <c r="D93" s="63">
        <f>'RFU V'!D7</f>
        <v>823.78378380000004</v>
      </c>
      <c r="E93" s="63">
        <f>'RFU V'!E7</f>
        <v>1542.4642859999999</v>
      </c>
      <c r="F93" s="63">
        <f>'RFU V'!F7</f>
        <v>1547.0078739999999</v>
      </c>
      <c r="G93" s="63">
        <f>'RFU V'!G7</f>
        <v>2193.333333</v>
      </c>
      <c r="H93" s="63" t="str">
        <f>'RFU V'!H7</f>
        <v>-</v>
      </c>
    </row>
    <row r="94" spans="1:8" ht="14.25">
      <c r="A94" s="59" t="s">
        <v>55</v>
      </c>
      <c r="B94" s="63">
        <f>'RFU V'!B8</f>
        <v>1634.37931</v>
      </c>
      <c r="C94" s="63">
        <f>'RFU V'!C8</f>
        <v>1880</v>
      </c>
      <c r="D94" s="63">
        <f>'RFU V'!D8</f>
        <v>880</v>
      </c>
      <c r="E94" s="63">
        <f>'RFU V'!E8</f>
        <v>1615.4225349999999</v>
      </c>
      <c r="F94" s="63">
        <f>'RFU V'!F8</f>
        <v>1580.7823129999999</v>
      </c>
      <c r="G94" s="63" t="str">
        <f>'RFU V'!G8</f>
        <v>-</v>
      </c>
      <c r="H94" s="63" t="str">
        <f>'RFU V'!H8</f>
        <v>-</v>
      </c>
    </row>
    <row r="95" spans="1:8" ht="14.25">
      <c r="A95" s="59" t="s">
        <v>56</v>
      </c>
      <c r="B95" s="63">
        <f>'RFU V'!B9</f>
        <v>1556.9404360000001</v>
      </c>
      <c r="C95" s="167">
        <f>'RFU V'!C9</f>
        <v>1625.639983</v>
      </c>
      <c r="D95" s="63">
        <f>'RFU V'!D9</f>
        <v>829.91441129999998</v>
      </c>
      <c r="E95" s="63">
        <f>'RFU V'!E9</f>
        <v>1505.468576</v>
      </c>
      <c r="F95" s="63">
        <f>'RFU V'!F9</f>
        <v>1430.2425840000001</v>
      </c>
      <c r="G95" s="63">
        <f>'RFU V'!G9</f>
        <v>2594.3965520000002</v>
      </c>
      <c r="H95" s="63" t="str">
        <f>'RFU V'!H9</f>
        <v>-</v>
      </c>
    </row>
    <row r="96" spans="1:8" ht="14.25">
      <c r="A96" s="59" t="s">
        <v>57</v>
      </c>
      <c r="B96" s="63">
        <f>'RFU V'!B10</f>
        <v>1789.699482</v>
      </c>
      <c r="C96" s="167" t="str">
        <f>'RFU V'!C10</f>
        <v>-</v>
      </c>
      <c r="D96" s="63">
        <f>'RFU V'!D10</f>
        <v>1100</v>
      </c>
      <c r="E96" s="63">
        <f>'RFU V'!E10</f>
        <v>1766.5517239999999</v>
      </c>
      <c r="F96" s="63">
        <f>'RFU V'!F10</f>
        <v>1900</v>
      </c>
      <c r="G96" s="63" t="str">
        <f>'RFU V'!G10</f>
        <v>-</v>
      </c>
      <c r="H96" s="63" t="str">
        <f>'RFU V'!H10</f>
        <v>-</v>
      </c>
    </row>
    <row r="97" spans="1:8" ht="14.25">
      <c r="A97" s="59" t="s">
        <v>58</v>
      </c>
      <c r="B97" s="63">
        <f>'RFU V'!B11</f>
        <v>1864.52514</v>
      </c>
      <c r="C97" s="167">
        <f>'RFU V'!C11</f>
        <v>1900</v>
      </c>
      <c r="D97" s="63">
        <f>'RFU V'!D11</f>
        <v>972.1311475</v>
      </c>
      <c r="E97" s="63">
        <f>'RFU V'!E11</f>
        <v>1843.3602149999999</v>
      </c>
      <c r="F97" s="63">
        <f>'RFU V'!F11</f>
        <v>1733.0536910000001</v>
      </c>
      <c r="G97" s="63" t="str">
        <f>'RFU V'!G11</f>
        <v>-</v>
      </c>
      <c r="H97" s="63" t="str">
        <f>'RFU V'!H11</f>
        <v>-</v>
      </c>
    </row>
    <row r="98" spans="1:8" ht="14.25">
      <c r="A98" s="59" t="s">
        <v>59</v>
      </c>
      <c r="B98" s="63">
        <f>'RFU V'!B12</f>
        <v>1613.8938049999999</v>
      </c>
      <c r="C98" s="167" t="str">
        <f>'RFU V'!C12</f>
        <v>-</v>
      </c>
      <c r="D98" s="63">
        <f>'RFU V'!D12</f>
        <v>915</v>
      </c>
      <c r="E98" s="63">
        <f>'RFU V'!E12</f>
        <v>1633.57645</v>
      </c>
      <c r="F98" s="63">
        <f>'RFU V'!F12</f>
        <v>1596.1431230000001</v>
      </c>
      <c r="G98" s="63">
        <f>'RFU V'!G12</f>
        <v>2416.147727</v>
      </c>
      <c r="H98" s="63" t="str">
        <f>'RFU V'!H12</f>
        <v>-</v>
      </c>
    </row>
    <row r="99" spans="1:8" ht="14.25">
      <c r="A99" s="61" t="s">
        <v>23</v>
      </c>
      <c r="B99" s="55">
        <f t="shared" ref="B99:H99" si="23">IFERROR(AVERAGE(B93:B98),"-")</f>
        <v>1673.3843715</v>
      </c>
      <c r="C99" s="55">
        <f t="shared" si="23"/>
        <v>1766.892452</v>
      </c>
      <c r="D99" s="55">
        <f t="shared" si="23"/>
        <v>920.13822376666667</v>
      </c>
      <c r="E99" s="55">
        <f t="shared" si="23"/>
        <v>1651.1406310000002</v>
      </c>
      <c r="F99" s="55">
        <f t="shared" si="23"/>
        <v>1631.2049308333335</v>
      </c>
      <c r="G99" s="55">
        <f t="shared" si="23"/>
        <v>2401.2925373333333</v>
      </c>
      <c r="H99" s="55" t="str">
        <f t="shared" si="23"/>
        <v>-</v>
      </c>
    </row>
    <row r="100" spans="1:8" ht="14.25">
      <c r="A100" s="247"/>
      <c r="B100" s="248"/>
      <c r="C100" s="248"/>
      <c r="D100" s="248"/>
      <c r="E100" s="248"/>
      <c r="F100" s="248"/>
      <c r="G100" s="248"/>
      <c r="H100" s="249"/>
    </row>
    <row r="101" spans="1:8" ht="14.25">
      <c r="A101" s="62" t="s">
        <v>60</v>
      </c>
      <c r="B101" s="243"/>
      <c r="C101" s="222"/>
      <c r="D101" s="222"/>
      <c r="E101" s="222"/>
      <c r="F101" s="222"/>
      <c r="G101" s="222"/>
      <c r="H101" s="225"/>
    </row>
    <row r="102" spans="1:8" ht="14.25">
      <c r="A102" s="74" t="s">
        <v>64</v>
      </c>
      <c r="B102" s="58" t="str">
        <f>'RFU VI'!B7</f>
        <v>-</v>
      </c>
      <c r="C102" s="58" t="str">
        <f>'RFU VI'!C7</f>
        <v>-</v>
      </c>
      <c r="D102" s="58" t="str">
        <f>'RFU VI'!D7</f>
        <v>-</v>
      </c>
      <c r="E102" s="58" t="str">
        <f>'RFU VI'!E7</f>
        <v>-</v>
      </c>
      <c r="F102" s="58" t="str">
        <f>'RFU VI'!F7</f>
        <v>-</v>
      </c>
      <c r="G102" s="58" t="str">
        <f>'RFU VI'!G7</f>
        <v>-</v>
      </c>
      <c r="H102" s="58" t="str">
        <f>'RFU VI'!H7</f>
        <v>-</v>
      </c>
    </row>
    <row r="103" spans="1:8" ht="14.25">
      <c r="A103" s="74" t="s">
        <v>62</v>
      </c>
      <c r="B103" s="58" t="str">
        <f>'RFU VI'!B8</f>
        <v>-</v>
      </c>
      <c r="C103" s="58">
        <f>'RFU VI'!C8</f>
        <v>1508.181818</v>
      </c>
      <c r="D103" s="58">
        <f>'RFU VI'!D8</f>
        <v>812.5</v>
      </c>
      <c r="E103" s="58">
        <f>'RFU VI'!E8</f>
        <v>1520</v>
      </c>
      <c r="F103" s="58">
        <f>'RFU VI'!F8</f>
        <v>1385.555556</v>
      </c>
      <c r="G103" s="58" t="str">
        <f>'RFU VI'!G8</f>
        <v>-</v>
      </c>
      <c r="H103" s="58" t="str">
        <f>'RFU VI'!H8</f>
        <v>-</v>
      </c>
    </row>
    <row r="104" spans="1:8" ht="14.25">
      <c r="A104" s="74" t="s">
        <v>63</v>
      </c>
      <c r="B104" s="58" t="str">
        <f>'RFU VI'!B9</f>
        <v>-</v>
      </c>
      <c r="C104" s="58" t="str">
        <f>'RFU VI'!C9</f>
        <v>-</v>
      </c>
      <c r="D104" s="58" t="str">
        <f>'RFU VI'!D9</f>
        <v>-</v>
      </c>
      <c r="E104" s="58" t="str">
        <f>'RFU VI'!E9</f>
        <v>-</v>
      </c>
      <c r="F104" s="58" t="str">
        <f>'RFU VI'!F9</f>
        <v>-</v>
      </c>
      <c r="G104" s="58" t="str">
        <f>'RFU VI'!G9</f>
        <v>-</v>
      </c>
      <c r="H104" s="58" t="str">
        <f>'RFU VI'!H9</f>
        <v>-</v>
      </c>
    </row>
    <row r="105" spans="1:8" ht="14.25">
      <c r="A105" s="74" t="s">
        <v>65</v>
      </c>
      <c r="B105" s="58" t="str">
        <f>'RFU VI'!B10</f>
        <v>-</v>
      </c>
      <c r="C105" s="58" t="str">
        <f>'RFU VI'!C10</f>
        <v>-</v>
      </c>
      <c r="D105" s="58" t="str">
        <f>'RFU VI'!D10</f>
        <v>-</v>
      </c>
      <c r="E105" s="58" t="str">
        <f>'RFU VI'!E10</f>
        <v>-</v>
      </c>
      <c r="F105" s="58" t="str">
        <f>'RFU VI'!F10</f>
        <v>-</v>
      </c>
      <c r="G105" s="58" t="str">
        <f>'RFU VI'!G10</f>
        <v>-</v>
      </c>
      <c r="H105" s="58" t="str">
        <f>'RFU VI'!H10</f>
        <v>-</v>
      </c>
    </row>
    <row r="106" spans="1:8" ht="14.25">
      <c r="A106" s="74" t="s">
        <v>61</v>
      </c>
      <c r="B106" s="58" t="str">
        <f>'RFU VI'!B11</f>
        <v>-</v>
      </c>
      <c r="C106" s="58">
        <f>'RFU VI'!C11</f>
        <v>1410.448795</v>
      </c>
      <c r="D106" s="58">
        <f>'RFU VI'!D11</f>
        <v>714.72696900000005</v>
      </c>
      <c r="E106" s="58">
        <f>'RFU VI'!E11</f>
        <v>1374.223426</v>
      </c>
      <c r="F106" s="58">
        <f>'RFU VI'!F11</f>
        <v>1330.759593</v>
      </c>
      <c r="G106" s="58">
        <f>'RFU VI'!G11</f>
        <v>1547.0002030000001</v>
      </c>
      <c r="H106" s="58">
        <f>'RFU VI'!H11</f>
        <v>2434.6006550000002</v>
      </c>
    </row>
    <row r="107" spans="1:8" ht="14.25">
      <c r="A107" s="61" t="s">
        <v>23</v>
      </c>
      <c r="B107" s="55" t="str">
        <f t="shared" ref="B107:H107" si="24">IFERROR(AVERAGE(B102:B106),"-")</f>
        <v>-</v>
      </c>
      <c r="C107" s="55">
        <f t="shared" si="24"/>
        <v>1459.3153065000001</v>
      </c>
      <c r="D107" s="55">
        <f t="shared" si="24"/>
        <v>763.61348450000003</v>
      </c>
      <c r="E107" s="55">
        <f t="shared" si="24"/>
        <v>1447.111713</v>
      </c>
      <c r="F107" s="55">
        <f t="shared" si="24"/>
        <v>1358.1575745</v>
      </c>
      <c r="G107" s="55">
        <f t="shared" si="24"/>
        <v>1547.0002030000001</v>
      </c>
      <c r="H107" s="55">
        <f t="shared" si="24"/>
        <v>2434.6006550000002</v>
      </c>
    </row>
    <row r="108" spans="1:8" ht="14.25">
      <c r="A108" s="247"/>
      <c r="B108" s="248"/>
      <c r="C108" s="248"/>
      <c r="D108" s="248"/>
      <c r="E108" s="248"/>
      <c r="F108" s="248"/>
      <c r="G108" s="248"/>
      <c r="H108" s="249"/>
    </row>
    <row r="109" spans="1:8" ht="14.25">
      <c r="A109" s="62" t="s">
        <v>66</v>
      </c>
      <c r="B109" s="243"/>
      <c r="C109" s="222"/>
      <c r="D109" s="222"/>
      <c r="E109" s="222"/>
      <c r="F109" s="222"/>
      <c r="G109" s="222"/>
      <c r="H109" s="225"/>
    </row>
    <row r="110" spans="1:8" ht="14.25">
      <c r="A110" s="57" t="s">
        <v>67</v>
      </c>
      <c r="B110" s="58">
        <f>'RFU VII'!B7</f>
        <v>1650.122249</v>
      </c>
      <c r="C110" s="58" t="str">
        <f>'RFU VII'!C7</f>
        <v>-</v>
      </c>
      <c r="D110" s="58">
        <f>'RFU VII'!D7</f>
        <v>797.14285710000001</v>
      </c>
      <c r="E110" s="58">
        <f>'RFU VII'!E7</f>
        <v>1617.315914</v>
      </c>
      <c r="F110" s="58">
        <f>'RFU VII'!F7</f>
        <v>1491.666667</v>
      </c>
      <c r="G110" s="58">
        <f>'RFU VII'!G7</f>
        <v>1900</v>
      </c>
      <c r="H110" s="58" t="str">
        <f>'RFU VII'!H7</f>
        <v>-</v>
      </c>
    </row>
    <row r="111" spans="1:8" ht="14.25">
      <c r="A111" s="135" t="s">
        <v>69</v>
      </c>
      <c r="B111" s="58">
        <f>'RFU VII'!B8</f>
        <v>1650</v>
      </c>
      <c r="C111" s="58" t="str">
        <f>'RFU VII'!C8</f>
        <v>-</v>
      </c>
      <c r="D111" s="58">
        <f>'RFU VII'!D8</f>
        <v>856.66666669999995</v>
      </c>
      <c r="E111" s="58">
        <f>'RFU VII'!E8</f>
        <v>1608.75</v>
      </c>
      <c r="F111" s="58">
        <f>'RFU VII'!F8</f>
        <v>1475</v>
      </c>
      <c r="G111" s="58">
        <f>'RFU VII'!G8</f>
        <v>2175</v>
      </c>
      <c r="H111" s="58">
        <f>'RFU VII'!H8</f>
        <v>2980</v>
      </c>
    </row>
    <row r="112" spans="1:8" ht="14.25">
      <c r="A112" s="61" t="s">
        <v>23</v>
      </c>
      <c r="B112" s="55">
        <f t="shared" ref="B112:H112" si="25">IFERROR(AVERAGE(B110:B111),"-")</f>
        <v>1650.0611245</v>
      </c>
      <c r="C112" s="55" t="str">
        <f t="shared" si="25"/>
        <v>-</v>
      </c>
      <c r="D112" s="55">
        <f t="shared" si="25"/>
        <v>826.90476190000004</v>
      </c>
      <c r="E112" s="55">
        <f t="shared" si="25"/>
        <v>1613.0329569999999</v>
      </c>
      <c r="F112" s="55">
        <f t="shared" si="25"/>
        <v>1483.3333335</v>
      </c>
      <c r="G112" s="55">
        <f t="shared" si="25"/>
        <v>2037.5</v>
      </c>
      <c r="H112" s="55">
        <f t="shared" si="25"/>
        <v>2980</v>
      </c>
    </row>
    <row r="113" spans="1:8" ht="14.25">
      <c r="A113" s="244"/>
      <c r="B113" s="245"/>
      <c r="C113" s="245"/>
      <c r="D113" s="245"/>
      <c r="E113" s="245"/>
      <c r="F113" s="245"/>
      <c r="G113" s="245"/>
      <c r="H113" s="246"/>
    </row>
    <row r="114" spans="1:8" ht="14.25">
      <c r="A114" s="62" t="s">
        <v>71</v>
      </c>
      <c r="B114" s="243"/>
      <c r="C114" s="222"/>
      <c r="D114" s="222"/>
      <c r="E114" s="222"/>
      <c r="F114" s="222"/>
      <c r="G114" s="222"/>
      <c r="H114" s="225"/>
    </row>
    <row r="115" spans="1:8" ht="14.25">
      <c r="A115" s="90" t="s">
        <v>72</v>
      </c>
      <c r="B115" s="58">
        <f>'RFU VIII'!B7</f>
        <v>1800</v>
      </c>
      <c r="C115" s="58" t="str">
        <f>'RFU VIII'!C7</f>
        <v>-</v>
      </c>
      <c r="D115" s="58" t="str">
        <f>'RFU VIII'!D7</f>
        <v>-</v>
      </c>
      <c r="E115" s="58">
        <f>'RFU VIII'!E7</f>
        <v>1700</v>
      </c>
      <c r="F115" s="58">
        <f>'RFU VIII'!F7</f>
        <v>1600</v>
      </c>
      <c r="G115" s="58">
        <f>'RFU VIII'!G7</f>
        <v>2400</v>
      </c>
      <c r="H115" s="58" t="str">
        <f>'RFU VIII'!H7</f>
        <v>-</v>
      </c>
    </row>
    <row r="116" spans="1:8" ht="14.25">
      <c r="A116" s="90" t="s">
        <v>73</v>
      </c>
      <c r="B116" s="58">
        <f>'RFU VIII'!B8</f>
        <v>1860</v>
      </c>
      <c r="C116" s="58" t="str">
        <f>'RFU VIII'!C8</f>
        <v>-</v>
      </c>
      <c r="D116" s="58" t="str">
        <f>'RFU VIII'!D8</f>
        <v>-</v>
      </c>
      <c r="E116" s="58">
        <f>'RFU VIII'!E8</f>
        <v>1888.8888890000001</v>
      </c>
      <c r="F116" s="58" t="str">
        <f>'RFU VIII'!F8</f>
        <v>-</v>
      </c>
      <c r="G116" s="58" t="str">
        <f>'RFU VIII'!G8</f>
        <v>-</v>
      </c>
      <c r="H116" s="58" t="str">
        <f>'RFU VIII'!H8</f>
        <v>-</v>
      </c>
    </row>
    <row r="117" spans="1:8" ht="14.25">
      <c r="A117" s="90" t="s">
        <v>74</v>
      </c>
      <c r="B117" s="58">
        <f>'RFU VIII'!B9</f>
        <v>1664.486486</v>
      </c>
      <c r="C117" s="58" t="str">
        <f>'RFU VIII'!C9</f>
        <v>-</v>
      </c>
      <c r="D117" s="58">
        <f>'RFU VIII'!D9</f>
        <v>882.55555560000005</v>
      </c>
      <c r="E117" s="58">
        <f>'RFU VIII'!E9</f>
        <v>1650.680529</v>
      </c>
      <c r="F117" s="58">
        <f>'RFU VIII'!F9</f>
        <v>1568.958333</v>
      </c>
      <c r="G117" s="58">
        <f>'RFU VIII'!G9</f>
        <v>2302.6639340000002</v>
      </c>
      <c r="H117" s="58" t="str">
        <f>'RFU VIII'!H9</f>
        <v>-</v>
      </c>
    </row>
    <row r="118" spans="1:8" ht="14.25">
      <c r="A118" s="90" t="s">
        <v>75</v>
      </c>
      <c r="B118" s="58">
        <f>'RFU VIII'!B10</f>
        <v>1859.090909</v>
      </c>
      <c r="C118" s="58">
        <f>'RFU VIII'!C10</f>
        <v>1800</v>
      </c>
      <c r="D118" s="58" t="str">
        <f>'RFU VIII'!D10</f>
        <v>-</v>
      </c>
      <c r="E118" s="58">
        <f>'RFU VIII'!E10</f>
        <v>1844.444444</v>
      </c>
      <c r="F118" s="58">
        <f>'RFU VIII'!F10</f>
        <v>2000</v>
      </c>
      <c r="G118" s="58" t="str">
        <f>'RFU VIII'!G10</f>
        <v>-</v>
      </c>
      <c r="H118" s="58" t="str">
        <f>'RFU VIII'!H10</f>
        <v>-</v>
      </c>
    </row>
    <row r="119" spans="1:8" ht="14.25">
      <c r="A119" s="74" t="s">
        <v>249</v>
      </c>
      <c r="B119" s="58">
        <f>'RFU VIII'!B11</f>
        <v>1958.75</v>
      </c>
      <c r="C119" s="58" t="str">
        <f>'RFU VIII'!C11</f>
        <v>-</v>
      </c>
      <c r="D119" s="58" t="str">
        <f>'RFU VIII'!D11</f>
        <v>-</v>
      </c>
      <c r="E119" s="58">
        <f>'RFU VIII'!E11</f>
        <v>1888.636364</v>
      </c>
      <c r="F119" s="58" t="str">
        <f>'RFU VIII'!F11</f>
        <v>-</v>
      </c>
      <c r="G119" s="58" t="str">
        <f>'RFU VIII'!G11</f>
        <v>-</v>
      </c>
      <c r="H119" s="58" t="str">
        <f>'RFU VIII'!H11</f>
        <v>-</v>
      </c>
    </row>
    <row r="120" spans="1:8" ht="14.25">
      <c r="A120" s="90" t="s">
        <v>76</v>
      </c>
      <c r="B120" s="58">
        <f>'RFU VIII'!B12</f>
        <v>1826.553672</v>
      </c>
      <c r="C120" s="58">
        <f>'RFU VIII'!C12</f>
        <v>1850</v>
      </c>
      <c r="D120" s="58">
        <f>'RFU VIII'!D12</f>
        <v>1200</v>
      </c>
      <c r="E120" s="58">
        <f>'RFU VIII'!E12</f>
        <v>1830.9623429999999</v>
      </c>
      <c r="F120" s="58">
        <f>'RFU VIII'!F12</f>
        <v>2000</v>
      </c>
      <c r="G120" s="58">
        <f>'RFU VIII'!G12</f>
        <v>2300</v>
      </c>
      <c r="H120" s="58" t="str">
        <f>'RFU VIII'!H12</f>
        <v>-</v>
      </c>
    </row>
    <row r="121" spans="1:8" ht="14.25">
      <c r="A121" s="61" t="s">
        <v>23</v>
      </c>
      <c r="B121" s="55">
        <f t="shared" ref="B121:H121" si="26">IFERROR(AVERAGE(B115:B120),"-")</f>
        <v>1828.1468445</v>
      </c>
      <c r="C121" s="55">
        <f t="shared" si="26"/>
        <v>1825</v>
      </c>
      <c r="D121" s="55">
        <f t="shared" si="26"/>
        <v>1041.2777778</v>
      </c>
      <c r="E121" s="55">
        <f t="shared" si="26"/>
        <v>1800.6020948333332</v>
      </c>
      <c r="F121" s="55">
        <f t="shared" si="26"/>
        <v>1792.2395832500001</v>
      </c>
      <c r="G121" s="55">
        <f t="shared" si="26"/>
        <v>2334.2213113333332</v>
      </c>
      <c r="H121" s="55" t="str">
        <f t="shared" si="26"/>
        <v>-</v>
      </c>
    </row>
    <row r="122" spans="1:8" ht="14.25">
      <c r="A122" s="244"/>
      <c r="B122" s="245"/>
      <c r="C122" s="245"/>
      <c r="D122" s="245"/>
      <c r="E122" s="245"/>
      <c r="F122" s="245"/>
      <c r="G122" s="245"/>
      <c r="H122" s="246"/>
    </row>
    <row r="123" spans="1:8" ht="14.25">
      <c r="A123" s="62" t="s">
        <v>77</v>
      </c>
      <c r="B123" s="240"/>
      <c r="C123" s="241"/>
      <c r="D123" s="241"/>
      <c r="E123" s="241"/>
      <c r="F123" s="241"/>
      <c r="G123" s="241"/>
      <c r="H123" s="242"/>
    </row>
    <row r="124" spans="1:8" ht="14.25">
      <c r="A124" s="97" t="s">
        <v>250</v>
      </c>
      <c r="B124" s="138" t="str">
        <f>'RFU IX'!B7</f>
        <v>-</v>
      </c>
      <c r="C124" s="138" t="str">
        <f>'RFU IX'!C7</f>
        <v>-</v>
      </c>
      <c r="D124" s="138" t="str">
        <f>'RFU IX'!D7</f>
        <v>-</v>
      </c>
      <c r="E124" s="138" t="str">
        <f>'RFU IX'!E7</f>
        <v>-</v>
      </c>
      <c r="F124" s="138" t="str">
        <f>'RFU IX'!F7</f>
        <v>-</v>
      </c>
      <c r="G124" s="138" t="str">
        <f>'RFU IX'!G7</f>
        <v>-</v>
      </c>
      <c r="H124" s="138" t="str">
        <f>'RFU IX'!H7</f>
        <v>-</v>
      </c>
    </row>
    <row r="125" spans="1:8" ht="14.25">
      <c r="A125" s="97" t="s">
        <v>78</v>
      </c>
      <c r="B125" s="138" t="str">
        <f>'RFU IX'!B8</f>
        <v>-</v>
      </c>
      <c r="C125" s="138" t="str">
        <f>'RFU IX'!C8</f>
        <v>-</v>
      </c>
      <c r="D125" s="138">
        <f>'RFU IX'!D8</f>
        <v>740</v>
      </c>
      <c r="E125" s="138">
        <f>'RFU IX'!E8</f>
        <v>1477.0967740000001</v>
      </c>
      <c r="F125" s="138">
        <f>'RFU IX'!F8</f>
        <v>1400</v>
      </c>
      <c r="G125" s="138" t="str">
        <f>'RFU IX'!G8</f>
        <v>-</v>
      </c>
      <c r="H125" s="138" t="str">
        <f>'RFU IX'!H8</f>
        <v>-</v>
      </c>
    </row>
    <row r="126" spans="1:8" ht="14.25">
      <c r="A126" s="98" t="s">
        <v>79</v>
      </c>
      <c r="B126" s="138">
        <f>'RFU IX'!B9</f>
        <v>1526.455696</v>
      </c>
      <c r="C126" s="138" t="str">
        <f>'RFU IX'!C9</f>
        <v>-</v>
      </c>
      <c r="D126" s="138">
        <f>'RFU IX'!D9</f>
        <v>782.05882350000002</v>
      </c>
      <c r="E126" s="138">
        <f>'RFU IX'!E9</f>
        <v>1482.6</v>
      </c>
      <c r="F126" s="138">
        <f>'RFU IX'!F9</f>
        <v>1370.7594939999999</v>
      </c>
      <c r="G126" s="138">
        <f>'RFU IX'!G9</f>
        <v>1380</v>
      </c>
      <c r="H126" s="138">
        <f>'RFU IX'!H9</f>
        <v>2410</v>
      </c>
    </row>
    <row r="127" spans="1:8" ht="14.25">
      <c r="A127" s="97" t="s">
        <v>80</v>
      </c>
      <c r="B127" s="138">
        <f>'RFU IX'!B10</f>
        <v>1612.9047619999999</v>
      </c>
      <c r="C127" s="138" t="str">
        <f>'RFU IX'!C10</f>
        <v>-</v>
      </c>
      <c r="D127" s="138">
        <f>'RFU IX'!D10</f>
        <v>846.15720520000002</v>
      </c>
      <c r="E127" s="138">
        <f>'RFU IX'!E10</f>
        <v>1508.792614</v>
      </c>
      <c r="F127" s="138">
        <f>'RFU IX'!F10</f>
        <v>1392.522046</v>
      </c>
      <c r="G127" s="138">
        <f>'RFU IX'!G10</f>
        <v>1485.7894739999999</v>
      </c>
      <c r="H127" s="138">
        <f>'RFU IX'!H10</f>
        <v>2450</v>
      </c>
    </row>
    <row r="128" spans="1:8" ht="14.25">
      <c r="A128" s="136" t="s">
        <v>23</v>
      </c>
      <c r="B128" s="139">
        <f>IFERROR(AVERAGE(B124:B127),"-")</f>
        <v>1569.6802290000001</v>
      </c>
      <c r="C128" s="139" t="str">
        <f>IFERROR(AVERAGE(C124:C127),"-")</f>
        <v>-</v>
      </c>
      <c r="D128" s="139">
        <f t="shared" ref="D128:H128" si="27">IFERROR(AVERAGE(D124:D127),"-")</f>
        <v>789.40534290000005</v>
      </c>
      <c r="E128" s="139">
        <f t="shared" si="27"/>
        <v>1489.4964626666667</v>
      </c>
      <c r="F128" s="139">
        <f t="shared" si="27"/>
        <v>1387.7605133333334</v>
      </c>
      <c r="G128" s="139">
        <f t="shared" si="27"/>
        <v>1432.8947370000001</v>
      </c>
      <c r="H128" s="139">
        <f t="shared" si="27"/>
        <v>2430</v>
      </c>
    </row>
    <row r="129" spans="1:8" ht="14.25">
      <c r="A129" s="244"/>
      <c r="B129" s="255"/>
      <c r="C129" s="255"/>
      <c r="D129" s="255"/>
      <c r="E129" s="255"/>
      <c r="F129" s="255"/>
      <c r="G129" s="255"/>
      <c r="H129" s="256"/>
    </row>
    <row r="130" spans="1:8" ht="14.25">
      <c r="A130" s="62" t="s">
        <v>81</v>
      </c>
      <c r="B130" s="243"/>
      <c r="C130" s="222"/>
      <c r="D130" s="222"/>
      <c r="E130" s="222"/>
      <c r="F130" s="222"/>
      <c r="G130" s="222"/>
      <c r="H130" s="225"/>
    </row>
    <row r="131" spans="1:8" ht="14.25">
      <c r="A131" s="57" t="s">
        <v>82</v>
      </c>
      <c r="B131" s="58">
        <f>'RFU X'!B7</f>
        <v>1463.1126549999999</v>
      </c>
      <c r="C131" s="58">
        <f>'RFU X'!C7</f>
        <v>1449.3299300000001</v>
      </c>
      <c r="D131" s="58">
        <f>'RFU X'!D7</f>
        <v>682.70917210000005</v>
      </c>
      <c r="E131" s="58">
        <f>'RFU X'!E7</f>
        <v>1400.570385</v>
      </c>
      <c r="F131" s="58">
        <f>'RFU X'!F7</f>
        <v>1279.723618</v>
      </c>
      <c r="G131" s="58">
        <f>'RFU X'!G7</f>
        <v>1373.5999509999999</v>
      </c>
      <c r="H131" s="58">
        <f>'RFU X'!H7</f>
        <v>2370.8279910000001</v>
      </c>
    </row>
    <row r="132" spans="1:8" ht="14.25">
      <c r="A132" s="135" t="s">
        <v>255</v>
      </c>
      <c r="B132" s="58" t="str">
        <f>'RFU X'!B8</f>
        <v>-</v>
      </c>
      <c r="C132" s="58" t="str">
        <f>'RFU X'!C8</f>
        <v>-</v>
      </c>
      <c r="D132" s="58" t="str">
        <f>'RFU X'!D8</f>
        <v>-</v>
      </c>
      <c r="E132" s="58" t="str">
        <f>'RFU X'!E8</f>
        <v>-</v>
      </c>
      <c r="F132" s="58" t="str">
        <f>'RFU X'!F8</f>
        <v>-</v>
      </c>
      <c r="G132" s="58" t="str">
        <f>'RFU X'!G8</f>
        <v>-</v>
      </c>
      <c r="H132" s="58" t="str">
        <f>'RFU X'!H8</f>
        <v>-</v>
      </c>
    </row>
    <row r="133" spans="1:8" ht="14.25">
      <c r="A133" s="57" t="s">
        <v>83</v>
      </c>
      <c r="B133" s="58">
        <f>'RFU X'!B9</f>
        <v>1635.8924730000001</v>
      </c>
      <c r="C133" s="58">
        <f>'RFU X'!C9</f>
        <v>1625.2</v>
      </c>
      <c r="D133" s="58">
        <f>'RFU X'!D9</f>
        <v>760.27943449999998</v>
      </c>
      <c r="E133" s="58">
        <f>'RFU X'!E9</f>
        <v>1520.421456</v>
      </c>
      <c r="F133" s="58">
        <f>'RFU X'!F9</f>
        <v>1398.553191</v>
      </c>
      <c r="G133" s="58">
        <f>'RFU X'!G9</f>
        <v>1506.712329</v>
      </c>
      <c r="H133" s="58">
        <f>'RFU X'!H9</f>
        <v>2540</v>
      </c>
    </row>
    <row r="134" spans="1:8" ht="14.25">
      <c r="A134" s="57" t="s">
        <v>84</v>
      </c>
      <c r="B134" s="58">
        <f>'RFU X'!B10</f>
        <v>1562.8169009999999</v>
      </c>
      <c r="C134" s="58">
        <f>'RFU X'!C10</f>
        <v>1615.4545450000001</v>
      </c>
      <c r="D134" s="58">
        <f>'RFU X'!D10</f>
        <v>834.30540829999995</v>
      </c>
      <c r="E134" s="58">
        <f>'RFU X'!E10</f>
        <v>1550.939597</v>
      </c>
      <c r="F134" s="58">
        <f>'RFU X'!F10</f>
        <v>1414.363636</v>
      </c>
      <c r="G134" s="58">
        <f>'RFU X'!G10</f>
        <v>1604.623288</v>
      </c>
      <c r="H134" s="58" t="str">
        <f>'RFU X'!H10</f>
        <v>-</v>
      </c>
    </row>
    <row r="135" spans="1:8" ht="14.25">
      <c r="A135" s="57" t="s">
        <v>85</v>
      </c>
      <c r="B135" s="58">
        <f>'RFU X'!B11</f>
        <v>1441.5773810000001</v>
      </c>
      <c r="C135" s="58" t="str">
        <f>'RFU X'!C11</f>
        <v>-</v>
      </c>
      <c r="D135" s="58">
        <f>'RFU X'!D11</f>
        <v>731.63308910000001</v>
      </c>
      <c r="E135" s="58">
        <f>'RFU X'!E11</f>
        <v>1374.3026709999999</v>
      </c>
      <c r="F135" s="58">
        <f>'RFU X'!F11</f>
        <v>1339.489051</v>
      </c>
      <c r="G135" s="58">
        <f>'RFU X'!G11</f>
        <v>1507.109005</v>
      </c>
      <c r="H135" s="58">
        <f>'RFU X'!H11</f>
        <v>2414.4300520000002</v>
      </c>
    </row>
    <row r="136" spans="1:8" ht="14.25">
      <c r="A136" s="61" t="s">
        <v>23</v>
      </c>
      <c r="B136" s="55">
        <f>IFERROR(AVERAGE(B131:B135),"-")</f>
        <v>1525.8498525</v>
      </c>
      <c r="C136" s="55">
        <f t="shared" ref="C136:H136" si="28">IFERROR(AVERAGE(C131:C135),"-")</f>
        <v>1563.3281583333335</v>
      </c>
      <c r="D136" s="55">
        <f t="shared" si="28"/>
        <v>752.23177599999985</v>
      </c>
      <c r="E136" s="55">
        <f t="shared" si="28"/>
        <v>1461.5585272499998</v>
      </c>
      <c r="F136" s="55">
        <f t="shared" si="28"/>
        <v>1358.0323739999999</v>
      </c>
      <c r="G136" s="55">
        <f t="shared" si="28"/>
        <v>1498.01114325</v>
      </c>
      <c r="H136" s="55">
        <f t="shared" si="28"/>
        <v>2441.7526809999999</v>
      </c>
    </row>
    <row r="137" spans="1:8" ht="14.25">
      <c r="A137" s="244"/>
      <c r="B137" s="245"/>
      <c r="C137" s="245"/>
      <c r="D137" s="245"/>
      <c r="E137" s="245"/>
      <c r="F137" s="245"/>
      <c r="G137" s="245"/>
      <c r="H137" s="246"/>
    </row>
    <row r="138" spans="1:8" ht="14.25">
      <c r="A138" s="62" t="s">
        <v>86</v>
      </c>
      <c r="B138" s="240"/>
      <c r="C138" s="241"/>
      <c r="D138" s="241"/>
      <c r="E138" s="241"/>
      <c r="F138" s="241"/>
      <c r="G138" s="241"/>
      <c r="H138" s="242"/>
    </row>
    <row r="139" spans="1:8" ht="14.25">
      <c r="A139" s="74" t="s">
        <v>251</v>
      </c>
      <c r="B139" s="137">
        <f>'RFU XI'!B7</f>
        <v>1469.7872339999999</v>
      </c>
      <c r="C139" s="137" t="str">
        <f>'RFU XI'!C7</f>
        <v>-</v>
      </c>
      <c r="D139" s="137">
        <f>'RFU XI'!D7</f>
        <v>714.47154469999998</v>
      </c>
      <c r="E139" s="137">
        <f>'RFU XI'!E7</f>
        <v>1485.7857140000001</v>
      </c>
      <c r="F139" s="137">
        <f>'RFU XI'!F7</f>
        <v>1381.0344829999999</v>
      </c>
      <c r="G139" s="137">
        <f>'RFU XI'!G7</f>
        <v>1453.977273</v>
      </c>
      <c r="H139" s="137">
        <f>'RFU XI'!H7</f>
        <v>2483.8709680000002</v>
      </c>
    </row>
    <row r="140" spans="1:8" ht="14.25">
      <c r="A140" s="74" t="s">
        <v>87</v>
      </c>
      <c r="B140" s="137">
        <f>'RFU XI'!B8</f>
        <v>1488.1362999999999</v>
      </c>
      <c r="C140" s="137">
        <f>'RFU XI'!C8</f>
        <v>1420</v>
      </c>
      <c r="D140" s="137">
        <f>'RFU XI'!D8</f>
        <v>709.84251970000003</v>
      </c>
      <c r="E140" s="137">
        <f>'RFU XI'!E8</f>
        <v>1444.2666670000001</v>
      </c>
      <c r="F140" s="137">
        <f>'RFU XI'!F8</f>
        <v>1350</v>
      </c>
      <c r="G140" s="137">
        <f>'RFU XI'!G8</f>
        <v>1635.151515</v>
      </c>
      <c r="H140" s="137" t="str">
        <f>'RFU XI'!H8</f>
        <v>-</v>
      </c>
    </row>
    <row r="141" spans="1:8" ht="14.25">
      <c r="A141" s="74" t="s">
        <v>88</v>
      </c>
      <c r="B141" s="137">
        <f>'RFU XI'!B9</f>
        <v>1502.886598</v>
      </c>
      <c r="C141" s="137">
        <f>'RFU XI'!C9</f>
        <v>1566.4324320000001</v>
      </c>
      <c r="D141" s="137">
        <f>'RFU XI'!D9</f>
        <v>774.80362539999999</v>
      </c>
      <c r="E141" s="137">
        <f>'RFU XI'!E9</f>
        <v>1510.5494510000001</v>
      </c>
      <c r="F141" s="137">
        <f>'RFU XI'!F9</f>
        <v>1430.1327429999999</v>
      </c>
      <c r="G141" s="137">
        <f>'RFU XI'!G9</f>
        <v>1624.89011</v>
      </c>
      <c r="H141" s="137">
        <f>'RFU XI'!H9</f>
        <v>2735.75</v>
      </c>
    </row>
    <row r="142" spans="1:8" ht="14.25">
      <c r="A142" s="74" t="s">
        <v>89</v>
      </c>
      <c r="B142" s="137">
        <f>'RFU XI'!B10</f>
        <v>1582.339416</v>
      </c>
      <c r="C142" s="137">
        <f>'RFU XI'!C10</f>
        <v>1587</v>
      </c>
      <c r="D142" s="137">
        <f>'RFU XI'!D10</f>
        <v>758.75435379999999</v>
      </c>
      <c r="E142" s="137">
        <f>'RFU XI'!E10</f>
        <v>1537.8911760000001</v>
      </c>
      <c r="F142" s="137">
        <f>'RFU XI'!F10</f>
        <v>1471.450077</v>
      </c>
      <c r="G142" s="137">
        <f>'RFU XI'!G10</f>
        <v>1507.97921</v>
      </c>
      <c r="H142" s="137">
        <f>'RFU XI'!H10</f>
        <v>2725.5621299999998</v>
      </c>
    </row>
    <row r="143" spans="1:8" ht="14.25">
      <c r="A143" s="74" t="s">
        <v>90</v>
      </c>
      <c r="B143" s="137">
        <f>'RFU XI'!B11</f>
        <v>1516.5809810000001</v>
      </c>
      <c r="C143" s="137">
        <f>'RFU XI'!C11</f>
        <v>1487.679963</v>
      </c>
      <c r="D143" s="137">
        <f>'RFU XI'!D11</f>
        <v>687.4081238</v>
      </c>
      <c r="E143" s="137">
        <f>'RFU XI'!E11</f>
        <v>1397.2175749999999</v>
      </c>
      <c r="F143" s="137">
        <f>'RFU XI'!F11</f>
        <v>1306.8375249999999</v>
      </c>
      <c r="G143" s="137">
        <f>'RFU XI'!G11</f>
        <v>1446.842975</v>
      </c>
      <c r="H143" s="137">
        <f>'RFU XI'!H11</f>
        <v>2411.8918920000001</v>
      </c>
    </row>
    <row r="144" spans="1:8" ht="14.25">
      <c r="A144" s="74" t="s">
        <v>91</v>
      </c>
      <c r="B144" s="137">
        <f>'RFU XI'!B12</f>
        <v>1603.526912</v>
      </c>
      <c r="C144" s="137">
        <f>'RFU XI'!C12</f>
        <v>1553.714442</v>
      </c>
      <c r="D144" s="137">
        <f>'RFU XI'!D12</f>
        <v>775.55902379999998</v>
      </c>
      <c r="E144" s="137">
        <f>'RFU XI'!E12</f>
        <v>1541.3587640000001</v>
      </c>
      <c r="F144" s="137">
        <f>'RFU XI'!F12</f>
        <v>1468.734177</v>
      </c>
      <c r="G144" s="137">
        <f>'RFU XI'!G12</f>
        <v>1548.9722859999999</v>
      </c>
      <c r="H144" s="137">
        <f>'RFU XI'!H12</f>
        <v>2605.78341</v>
      </c>
    </row>
    <row r="145" spans="1:8" ht="14.25">
      <c r="A145" s="61" t="s">
        <v>23</v>
      </c>
      <c r="B145" s="55">
        <f>IFERROR(AVERAGE(B139:B144),"-")</f>
        <v>1527.2095735</v>
      </c>
      <c r="C145" s="55">
        <f t="shared" ref="C145:H145" si="29">IFERROR(AVERAGE(C139:C144),"-")</f>
        <v>1522.9653674000001</v>
      </c>
      <c r="D145" s="55">
        <f t="shared" si="29"/>
        <v>736.80653186666666</v>
      </c>
      <c r="E145" s="55">
        <f t="shared" si="29"/>
        <v>1486.1782245000002</v>
      </c>
      <c r="F145" s="55">
        <f t="shared" si="29"/>
        <v>1401.3648341666665</v>
      </c>
      <c r="G145" s="55">
        <f t="shared" si="29"/>
        <v>1536.3022281666665</v>
      </c>
      <c r="H145" s="55">
        <f t="shared" si="29"/>
        <v>2592.57168</v>
      </c>
    </row>
    <row r="146" spans="1:8" ht="14.25">
      <c r="A146" s="244"/>
      <c r="B146" s="245"/>
      <c r="C146" s="245"/>
      <c r="D146" s="245"/>
      <c r="E146" s="245"/>
      <c r="F146" s="245"/>
      <c r="G146" s="245"/>
      <c r="H146" s="246"/>
    </row>
    <row r="147" spans="1:8" ht="14.25">
      <c r="A147" s="62" t="s">
        <v>92</v>
      </c>
      <c r="B147" s="243"/>
      <c r="C147" s="222"/>
      <c r="D147" s="222"/>
      <c r="E147" s="222"/>
      <c r="F147" s="222"/>
      <c r="G147" s="222"/>
      <c r="H147" s="225"/>
    </row>
    <row r="148" spans="1:8" ht="14.25">
      <c r="A148" s="57" t="s">
        <v>93</v>
      </c>
      <c r="B148" s="58">
        <f>'RFU XII'!B7</f>
        <v>1434.1860469999999</v>
      </c>
      <c r="C148" s="58">
        <f>'RFU XII'!C7</f>
        <v>1464.8837209999999</v>
      </c>
      <c r="D148" s="58">
        <f>'RFU XII'!D7</f>
        <v>757.43362830000001</v>
      </c>
      <c r="E148" s="58">
        <f>'RFU XII'!E7</f>
        <v>1418.7378639999999</v>
      </c>
      <c r="F148" s="58">
        <f>'RFU XII'!F7</f>
        <v>1341.0856269999999</v>
      </c>
      <c r="G148" s="58">
        <f>'RFU XII'!G7</f>
        <v>1413.6986300000001</v>
      </c>
      <c r="H148" s="58">
        <f>'RFU XII'!H7</f>
        <v>2495.9459459999998</v>
      </c>
    </row>
    <row r="149" spans="1:8" ht="14.25">
      <c r="A149" s="57" t="s">
        <v>94</v>
      </c>
      <c r="B149" s="58">
        <f>'RFU XII'!B8</f>
        <v>1434.5454549999999</v>
      </c>
      <c r="C149" s="58" t="str">
        <f>'RFU XII'!C8</f>
        <v>-</v>
      </c>
      <c r="D149" s="58">
        <f>'RFU XII'!D8</f>
        <v>702.45283019999999</v>
      </c>
      <c r="E149" s="58">
        <f>'RFU XII'!E8</f>
        <v>1400.982143</v>
      </c>
      <c r="F149" s="58">
        <f>'RFU XII'!F8</f>
        <v>1360.5813949999999</v>
      </c>
      <c r="G149" s="58">
        <f>'RFU XII'!G8</f>
        <v>1424.666667</v>
      </c>
      <c r="H149" s="58">
        <f>'RFU XII'!H8</f>
        <v>2650</v>
      </c>
    </row>
    <row r="150" spans="1:8" ht="14.25">
      <c r="A150" s="57" t="s">
        <v>95</v>
      </c>
      <c r="B150" s="58">
        <f>'RFU XII'!B9</f>
        <v>1438.8803869999999</v>
      </c>
      <c r="C150" s="58">
        <f>'RFU XII'!C9</f>
        <v>1456.0007880000001</v>
      </c>
      <c r="D150" s="58">
        <f>'RFU XII'!D9</f>
        <v>699.00545529999999</v>
      </c>
      <c r="E150" s="58">
        <f>'RFU XII'!E9</f>
        <v>1400.827059</v>
      </c>
      <c r="F150" s="58">
        <f>'RFU XII'!F9</f>
        <v>1340.3853750000001</v>
      </c>
      <c r="G150" s="58">
        <f>'RFU XII'!G9</f>
        <v>1409.4082129999999</v>
      </c>
      <c r="H150" s="58">
        <f>'RFU XII'!H9</f>
        <v>2469.583333</v>
      </c>
    </row>
    <row r="151" spans="1:8" ht="14.25">
      <c r="A151" s="57" t="s">
        <v>96</v>
      </c>
      <c r="B151" s="58">
        <f>'RFU XII'!B10</f>
        <v>1468.1111109999999</v>
      </c>
      <c r="C151" s="58">
        <f>'RFU XII'!C10</f>
        <v>1483.753463</v>
      </c>
      <c r="D151" s="58">
        <f>'RFU XII'!D10</f>
        <v>750.43522010000004</v>
      </c>
      <c r="E151" s="58">
        <f>'RFU XII'!E10</f>
        <v>1424.3928189999999</v>
      </c>
      <c r="F151" s="58">
        <f>'RFU XII'!F10</f>
        <v>1347.489562</v>
      </c>
      <c r="G151" s="58">
        <f>'RFU XII'!G10</f>
        <v>1429.841463</v>
      </c>
      <c r="H151" s="58">
        <f>'RFU XII'!H10</f>
        <v>2485.3658540000001</v>
      </c>
    </row>
    <row r="152" spans="1:8" ht="14.25">
      <c r="A152" s="61" t="s">
        <v>23</v>
      </c>
      <c r="B152" s="55">
        <f t="shared" ref="B152:H152" si="30">IFERROR(AVERAGE(B148:B151),"-")</f>
        <v>1443.93075</v>
      </c>
      <c r="C152" s="55">
        <f t="shared" si="30"/>
        <v>1468.2126573333335</v>
      </c>
      <c r="D152" s="55">
        <f t="shared" si="30"/>
        <v>727.33178347500007</v>
      </c>
      <c r="E152" s="55">
        <f t="shared" si="30"/>
        <v>1411.2349712499999</v>
      </c>
      <c r="F152" s="55">
        <f t="shared" si="30"/>
        <v>1347.3854897499998</v>
      </c>
      <c r="G152" s="55">
        <f t="shared" si="30"/>
        <v>1419.4037432499999</v>
      </c>
      <c r="H152" s="55">
        <f t="shared" si="30"/>
        <v>2525.22378325</v>
      </c>
    </row>
    <row r="153" spans="1:8" ht="14.25">
      <c r="A153" s="244"/>
      <c r="B153" s="245"/>
      <c r="C153" s="245"/>
      <c r="D153" s="245"/>
      <c r="E153" s="245"/>
      <c r="F153" s="245"/>
      <c r="G153" s="245"/>
      <c r="H153" s="246"/>
    </row>
    <row r="154" spans="1:8" ht="14.25">
      <c r="A154" s="62" t="s">
        <v>97</v>
      </c>
      <c r="B154" s="243"/>
      <c r="C154" s="222"/>
      <c r="D154" s="222"/>
      <c r="E154" s="222"/>
      <c r="F154" s="222"/>
      <c r="G154" s="222"/>
      <c r="H154" s="225"/>
    </row>
    <row r="155" spans="1:8" ht="14.25">
      <c r="A155" s="57" t="s">
        <v>98</v>
      </c>
      <c r="B155" s="58">
        <f>'RFU CARAGA'!B7</f>
        <v>1565.2777779999999</v>
      </c>
      <c r="C155" s="58" t="str">
        <f>'RFU CARAGA'!C7</f>
        <v>-</v>
      </c>
      <c r="D155" s="58">
        <f>'RFU CARAGA'!D7</f>
        <v>782.57142859999999</v>
      </c>
      <c r="E155" s="58">
        <f>'RFU CARAGA'!E7</f>
        <v>1572.2429910000001</v>
      </c>
      <c r="F155" s="58">
        <f>'RFU CARAGA'!F7</f>
        <v>1527.7981649999999</v>
      </c>
      <c r="G155" s="58">
        <f>'RFU CARAGA'!G7</f>
        <v>1542.4157299999999</v>
      </c>
      <c r="H155" s="58" t="str">
        <f>'RFU CARAGA'!H7</f>
        <v>-</v>
      </c>
    </row>
    <row r="156" spans="1:8" ht="14.25">
      <c r="A156" s="57" t="s">
        <v>99</v>
      </c>
      <c r="B156" s="58">
        <f>'RFU CARAGA'!B8</f>
        <v>1464.197044</v>
      </c>
      <c r="C156" s="58" t="str">
        <f>'RFU CARAGA'!C8</f>
        <v>-</v>
      </c>
      <c r="D156" s="58">
        <f>'RFU CARAGA'!D8</f>
        <v>726.91146189999995</v>
      </c>
      <c r="E156" s="58">
        <f>'RFU CARAGA'!E8</f>
        <v>1488.916201</v>
      </c>
      <c r="F156" s="58">
        <f>'RFU CARAGA'!F8</f>
        <v>1404.695201</v>
      </c>
      <c r="G156" s="58">
        <f>'RFU CARAGA'!G8</f>
        <v>1434.0508219999999</v>
      </c>
      <c r="H156" s="58">
        <f>'RFU CARAGA'!H8</f>
        <v>2650</v>
      </c>
    </row>
    <row r="157" spans="1:8" ht="14.25">
      <c r="A157" s="57" t="s">
        <v>100</v>
      </c>
      <c r="B157" s="58">
        <f>'RFU CARAGA'!B9</f>
        <v>1479.895833</v>
      </c>
      <c r="C157" s="58" t="str">
        <f>'RFU CARAGA'!C9</f>
        <v>-</v>
      </c>
      <c r="D157" s="58">
        <f>'RFU CARAGA'!D9</f>
        <v>715.90189869999995</v>
      </c>
      <c r="E157" s="58">
        <f>'RFU CARAGA'!E9</f>
        <v>1438.512931</v>
      </c>
      <c r="F157" s="58">
        <f>'RFU CARAGA'!F9</f>
        <v>1431.890547</v>
      </c>
      <c r="G157" s="58">
        <f>'RFU CARAGA'!G9</f>
        <v>1469.4716980000001</v>
      </c>
      <c r="H157" s="58" t="str">
        <f>'RFU CARAGA'!H9</f>
        <v>-</v>
      </c>
    </row>
    <row r="158" spans="1:8" ht="14.25">
      <c r="A158" s="57" t="s">
        <v>101</v>
      </c>
      <c r="B158" s="58">
        <f>'RFU CARAGA'!B10</f>
        <v>1495.4651160000001</v>
      </c>
      <c r="C158" s="58">
        <f>'RFU CARAGA'!C10</f>
        <v>1594.461538</v>
      </c>
      <c r="D158" s="58">
        <f>'RFU CARAGA'!D10</f>
        <v>717.69558949999998</v>
      </c>
      <c r="E158" s="58">
        <f>'RFU CARAGA'!E10</f>
        <v>1476.5267180000001</v>
      </c>
      <c r="F158" s="58">
        <f>'RFU CARAGA'!F10</f>
        <v>1402</v>
      </c>
      <c r="G158" s="58">
        <f>'RFU CARAGA'!G10</f>
        <v>1502.148676</v>
      </c>
      <c r="H158" s="58">
        <f>'RFU CARAGA'!H10</f>
        <v>2609.6153850000001</v>
      </c>
    </row>
    <row r="159" spans="1:8" ht="14.25">
      <c r="A159" s="61" t="s">
        <v>23</v>
      </c>
      <c r="B159" s="55">
        <f>IFERROR(AVERAGE(B155:B158),"-")</f>
        <v>1501.2089427500002</v>
      </c>
      <c r="C159" s="55">
        <f t="shared" ref="C159:H159" si="31">IFERROR(AVERAGE(C155:C158),"-")</f>
        <v>1594.461538</v>
      </c>
      <c r="D159" s="55">
        <f t="shared" si="31"/>
        <v>735.770094675</v>
      </c>
      <c r="E159" s="55">
        <f t="shared" si="31"/>
        <v>1494.0497102500001</v>
      </c>
      <c r="F159" s="55">
        <f t="shared" si="31"/>
        <v>1441.5959782499999</v>
      </c>
      <c r="G159" s="55">
        <f t="shared" si="31"/>
        <v>1487.0217315</v>
      </c>
      <c r="H159" s="55">
        <f t="shared" si="31"/>
        <v>2629.8076925</v>
      </c>
    </row>
    <row r="160" spans="1:8" ht="14.25">
      <c r="A160" s="247"/>
      <c r="B160" s="248"/>
      <c r="C160" s="248"/>
      <c r="D160" s="248"/>
      <c r="E160" s="248"/>
      <c r="F160" s="248"/>
      <c r="G160" s="248"/>
      <c r="H160" s="249"/>
    </row>
    <row r="161" spans="1:8" ht="14.25">
      <c r="A161" s="62" t="s">
        <v>102</v>
      </c>
      <c r="B161" s="258"/>
      <c r="C161" s="222"/>
      <c r="D161" s="222"/>
      <c r="E161" s="222"/>
      <c r="F161" s="222"/>
      <c r="G161" s="222"/>
      <c r="H161" s="225"/>
    </row>
    <row r="162" spans="1:8" ht="14.25">
      <c r="A162" s="135" t="s">
        <v>252</v>
      </c>
      <c r="B162" s="214">
        <f>BARMM!B7</f>
        <v>1431.1538459999999</v>
      </c>
      <c r="C162" s="214">
        <f>BARMM!C7</f>
        <v>1476.4222219999999</v>
      </c>
      <c r="D162" s="214">
        <f>BARMM!D7</f>
        <v>699.40763049999998</v>
      </c>
      <c r="E162" s="214">
        <f>BARMM!E7</f>
        <v>1399.9134200000001</v>
      </c>
      <c r="F162" s="214">
        <f>BARMM!F7</f>
        <v>1294.583333</v>
      </c>
      <c r="G162" s="214">
        <f>BARMM!G7</f>
        <v>1448.9795919999999</v>
      </c>
      <c r="H162" s="214" t="str">
        <f>BARMM!H7</f>
        <v>-</v>
      </c>
    </row>
    <row r="163" spans="1:8" ht="14.25">
      <c r="A163" s="61" t="s">
        <v>23</v>
      </c>
      <c r="B163" s="211">
        <f>B162</f>
        <v>1431.1538459999999</v>
      </c>
      <c r="C163" s="211">
        <f t="shared" ref="C163:G163" si="32">C162</f>
        <v>1476.4222219999999</v>
      </c>
      <c r="D163" s="211">
        <f t="shared" si="32"/>
        <v>699.40763049999998</v>
      </c>
      <c r="E163" s="211">
        <f t="shared" si="32"/>
        <v>1399.9134200000001</v>
      </c>
      <c r="F163" s="211">
        <f t="shared" si="32"/>
        <v>1294.583333</v>
      </c>
      <c r="G163" s="211">
        <f t="shared" si="32"/>
        <v>1448.9795919999999</v>
      </c>
      <c r="H163" s="126" t="str">
        <f t="shared" ref="H163" si="33">IFERROR(AVERAGE(H162:H162),"-")</f>
        <v>-</v>
      </c>
    </row>
    <row r="164" spans="1:8" ht="14.25">
      <c r="B164" s="206"/>
      <c r="C164" s="206"/>
      <c r="D164" s="206"/>
      <c r="E164" s="206"/>
      <c r="F164" s="206"/>
      <c r="G164" s="206"/>
      <c r="H164" s="206"/>
    </row>
    <row r="165" spans="1:8" ht="14.25">
      <c r="A165" s="34" t="s">
        <v>268</v>
      </c>
      <c r="B165" s="252"/>
      <c r="C165" s="253"/>
      <c r="D165" s="253"/>
      <c r="E165" s="253"/>
      <c r="F165" s="253"/>
      <c r="G165" s="253"/>
      <c r="H165" s="254"/>
    </row>
    <row r="166" spans="1:8" ht="14.25">
      <c r="A166" s="97" t="s">
        <v>264</v>
      </c>
      <c r="B166" s="215">
        <f>NCR!B7</f>
        <v>1735</v>
      </c>
      <c r="C166" s="215" t="str">
        <f>NCR!C7</f>
        <v>-</v>
      </c>
      <c r="D166" s="215">
        <f>NCR!D7</f>
        <v>800</v>
      </c>
      <c r="E166" s="215">
        <f>NCR!E7</f>
        <v>1744</v>
      </c>
      <c r="F166" s="215">
        <f>NCR!F7</f>
        <v>1600</v>
      </c>
      <c r="G166" s="215">
        <f>NCR!G7</f>
        <v>2400</v>
      </c>
      <c r="H166" s="215" t="str">
        <f>NCR!H7</f>
        <v>-</v>
      </c>
    </row>
    <row r="167" spans="1:8" ht="14.25">
      <c r="A167" s="35" t="s">
        <v>23</v>
      </c>
      <c r="B167" s="126">
        <f>IFERROR(AVERAGE(B166:B166),"-")</f>
        <v>1735</v>
      </c>
      <c r="C167" s="126" t="str">
        <f t="shared" ref="C167:G167" si="34">IFERROR(AVERAGE(C166:C166),"-")</f>
        <v>-</v>
      </c>
      <c r="D167" s="126">
        <f t="shared" si="34"/>
        <v>800</v>
      </c>
      <c r="E167" s="126">
        <f t="shared" si="34"/>
        <v>1744</v>
      </c>
      <c r="F167" s="126">
        <f t="shared" si="34"/>
        <v>1600</v>
      </c>
      <c r="G167" s="126">
        <f t="shared" si="34"/>
        <v>2400</v>
      </c>
      <c r="H167" s="126" t="s">
        <v>261</v>
      </c>
    </row>
    <row r="168" spans="1:8" ht="14.25">
      <c r="B168" s="206"/>
      <c r="C168" s="206"/>
      <c r="D168" s="206"/>
      <c r="E168" s="206"/>
      <c r="F168" s="206"/>
      <c r="G168" s="206"/>
      <c r="H168" s="206"/>
    </row>
    <row r="169" spans="1:8" ht="14.25">
      <c r="A169" s="34" t="s">
        <v>278</v>
      </c>
      <c r="B169" s="212"/>
      <c r="C169" s="212"/>
      <c r="D169" s="212"/>
      <c r="E169" s="212"/>
      <c r="F169" s="212"/>
      <c r="G169" s="212"/>
      <c r="H169" s="212"/>
    </row>
    <row r="170" spans="1:8" ht="14.25">
      <c r="A170" s="97" t="s">
        <v>279</v>
      </c>
      <c r="B170" s="213">
        <f>NIR!B7</f>
        <v>1436.2463130000001</v>
      </c>
      <c r="C170" s="212">
        <f>NIR!C7</f>
        <v>1400</v>
      </c>
      <c r="D170" s="213">
        <f>NIR!D7</f>
        <v>701.71465969999997</v>
      </c>
      <c r="E170" s="213">
        <f>NIR!E7</f>
        <v>1450.04187</v>
      </c>
      <c r="F170" s="213">
        <f>NIR!F7</f>
        <v>1235.018149</v>
      </c>
      <c r="G170" s="213">
        <f>NIR!G7</f>
        <v>1678.461978</v>
      </c>
      <c r="H170" s="212">
        <f>NIR!H7</f>
        <v>2435.5522390000001</v>
      </c>
    </row>
    <row r="171" spans="1:8" ht="14.25">
      <c r="A171" s="207" t="s">
        <v>68</v>
      </c>
      <c r="B171" s="213">
        <f>NIR!B8</f>
        <v>1753.5714290000001</v>
      </c>
      <c r="C171" s="212" t="str">
        <f>NIR!C8</f>
        <v>-</v>
      </c>
      <c r="D171" s="213">
        <f>NIR!D8</f>
        <v>850</v>
      </c>
      <c r="E171" s="213">
        <f>NIR!E8</f>
        <v>1815.625</v>
      </c>
      <c r="F171" s="213">
        <f>NIR!F8</f>
        <v>1562.5</v>
      </c>
      <c r="G171" s="213">
        <f>NIR!G8</f>
        <v>2455.5555559999998</v>
      </c>
      <c r="H171" s="212">
        <f>NIR!H8</f>
        <v>3250</v>
      </c>
    </row>
    <row r="172" spans="1:8" ht="14.25">
      <c r="A172" s="208" t="s">
        <v>70</v>
      </c>
      <c r="B172" s="213">
        <f>NIR!B9</f>
        <v>2044.444444</v>
      </c>
      <c r="C172" s="212" t="str">
        <f>NIR!C9</f>
        <v>-</v>
      </c>
      <c r="D172" s="213">
        <f>NIR!D9</f>
        <v>1409.5238099999999</v>
      </c>
      <c r="E172" s="213">
        <f>NIR!E9</f>
        <v>1881.9672129999999</v>
      </c>
      <c r="F172" s="213" t="str">
        <f>NIR!F9</f>
        <v>-</v>
      </c>
      <c r="G172" s="213">
        <f>NIR!G9</f>
        <v>1876.666667</v>
      </c>
      <c r="H172" s="212" t="str">
        <f>NIR!H9</f>
        <v>-</v>
      </c>
    </row>
    <row r="173" spans="1:8" ht="14.25">
      <c r="A173" s="35" t="s">
        <v>23</v>
      </c>
      <c r="B173" s="220">
        <f>IFERROR(AVERAGE(B170:B172),"-")</f>
        <v>1744.754062</v>
      </c>
      <c r="C173" s="220">
        <f t="shared" ref="C173:H173" si="35">IFERROR(AVERAGE(C170:C172),"-")</f>
        <v>1400</v>
      </c>
      <c r="D173" s="220">
        <f t="shared" si="35"/>
        <v>987.07948989999988</v>
      </c>
      <c r="E173" s="220">
        <f t="shared" si="35"/>
        <v>1715.8780276666666</v>
      </c>
      <c r="F173" s="220">
        <f t="shared" si="35"/>
        <v>1398.7590745</v>
      </c>
      <c r="G173" s="220">
        <f t="shared" si="35"/>
        <v>2003.5614003333333</v>
      </c>
      <c r="H173" s="220">
        <f t="shared" si="35"/>
        <v>2842.7761195000003</v>
      </c>
    </row>
    <row r="174" spans="1:8" ht="14.25">
      <c r="A174" s="105"/>
      <c r="B174" s="65"/>
      <c r="C174" s="65"/>
      <c r="D174" s="65"/>
      <c r="E174" s="65"/>
      <c r="F174" s="65"/>
      <c r="G174" s="65"/>
      <c r="H174" s="65"/>
    </row>
    <row r="175" spans="1:8" ht="14.25">
      <c r="A175" s="65"/>
      <c r="B175" s="65"/>
      <c r="C175" s="66"/>
      <c r="D175" s="66"/>
      <c r="E175" s="66"/>
      <c r="F175" s="66"/>
      <c r="G175" s="66"/>
      <c r="H175" s="66"/>
    </row>
    <row r="176" spans="1:8" ht="14.25">
      <c r="A176" s="67" t="s">
        <v>106</v>
      </c>
      <c r="B176" s="67"/>
      <c r="C176" s="67"/>
      <c r="D176" s="67" t="s">
        <v>107</v>
      </c>
      <c r="E176" s="68"/>
      <c r="F176" s="67"/>
      <c r="G176" s="163" t="s">
        <v>108</v>
      </c>
      <c r="H176" s="166"/>
    </row>
    <row r="177" spans="1:8" ht="14.25">
      <c r="A177" s="66"/>
      <c r="B177" s="66"/>
      <c r="C177" s="66"/>
      <c r="D177" s="66"/>
      <c r="E177" s="165"/>
      <c r="F177" s="66"/>
      <c r="G177" s="66"/>
      <c r="H177" s="166"/>
    </row>
    <row r="178" spans="1:8" ht="14.25">
      <c r="A178" s="67"/>
      <c r="B178" s="67"/>
      <c r="C178" s="66"/>
      <c r="D178" s="67"/>
      <c r="E178" s="165"/>
      <c r="F178" s="165"/>
      <c r="G178" s="164"/>
      <c r="H178" s="166"/>
    </row>
    <row r="179" spans="1:8" ht="14.25">
      <c r="A179" s="259" t="s">
        <v>273</v>
      </c>
      <c r="B179" s="259"/>
      <c r="C179" s="260"/>
      <c r="D179" s="165" t="s">
        <v>243</v>
      </c>
      <c r="E179" s="68"/>
      <c r="F179" s="164"/>
      <c r="G179" s="250" t="s">
        <v>276</v>
      </c>
      <c r="H179" s="251"/>
    </row>
    <row r="180" spans="1:8">
      <c r="A180" s="188" t="s">
        <v>109</v>
      </c>
      <c r="B180" s="168"/>
      <c r="C180" s="168"/>
      <c r="D180" s="69" t="s">
        <v>244</v>
      </c>
      <c r="E180" s="68"/>
      <c r="F180" s="163"/>
      <c r="G180" s="257" t="s">
        <v>282</v>
      </c>
      <c r="H180" s="251"/>
    </row>
    <row r="181" spans="1:8" ht="14.25">
      <c r="A181" s="51"/>
      <c r="B181" s="51"/>
      <c r="C181" s="51"/>
      <c r="D181" s="51"/>
      <c r="E181" s="51"/>
      <c r="F181" s="51"/>
      <c r="G181" s="51"/>
      <c r="H181" s="51"/>
    </row>
    <row r="182" spans="1:8" ht="14.25">
      <c r="A182" s="51"/>
      <c r="B182" s="51"/>
      <c r="C182" s="51"/>
      <c r="D182" s="51"/>
      <c r="E182" s="51"/>
      <c r="F182" s="51"/>
      <c r="G182" s="51"/>
      <c r="H182" s="51"/>
    </row>
    <row r="183" spans="1:8" ht="14.25">
      <c r="A183" s="51"/>
      <c r="B183" s="51"/>
      <c r="C183" s="51"/>
      <c r="D183" s="51"/>
      <c r="E183" s="51"/>
      <c r="F183" s="51"/>
      <c r="G183" s="51"/>
      <c r="H183" s="51"/>
    </row>
    <row r="184" spans="1:8" ht="14.25">
      <c r="A184" s="51"/>
      <c r="B184" s="51"/>
      <c r="C184" s="51"/>
      <c r="D184" s="51"/>
      <c r="E184" s="51"/>
      <c r="F184" s="51"/>
      <c r="G184" s="51"/>
      <c r="H184" s="51"/>
    </row>
    <row r="185" spans="1:8" ht="14.25">
      <c r="A185" s="51"/>
      <c r="B185" s="51"/>
      <c r="C185" s="51"/>
      <c r="D185" s="51"/>
      <c r="E185" s="51"/>
      <c r="F185" s="51"/>
      <c r="G185" s="51"/>
      <c r="H185" s="51"/>
    </row>
    <row r="186" spans="1:8" ht="14.25">
      <c r="A186" s="51"/>
      <c r="B186" s="51"/>
      <c r="C186" s="51"/>
      <c r="D186" s="51"/>
      <c r="E186" s="51"/>
      <c r="F186" s="51"/>
      <c r="G186" s="51"/>
      <c r="H186" s="51"/>
    </row>
    <row r="187" spans="1:8" ht="14.25">
      <c r="A187" s="51"/>
      <c r="B187" s="51"/>
      <c r="C187" s="51"/>
      <c r="D187" s="51"/>
      <c r="E187" s="51"/>
      <c r="F187" s="51"/>
      <c r="G187" s="51"/>
      <c r="H187" s="51"/>
    </row>
    <row r="188" spans="1:8" ht="14.25">
      <c r="A188" s="51"/>
      <c r="B188" s="51"/>
      <c r="C188" s="51"/>
      <c r="D188" s="51"/>
      <c r="E188" s="51"/>
      <c r="F188" s="51"/>
      <c r="G188" s="51"/>
      <c r="H188" s="51"/>
    </row>
    <row r="189" spans="1:8" ht="14.25">
      <c r="A189" s="51"/>
      <c r="B189" s="51"/>
      <c r="C189" s="51"/>
      <c r="D189" s="51"/>
      <c r="E189" s="51"/>
      <c r="F189" s="51"/>
      <c r="G189" s="51"/>
      <c r="H189" s="51"/>
    </row>
    <row r="190" spans="1:8" ht="14.25">
      <c r="A190" s="51"/>
      <c r="B190" s="51"/>
      <c r="C190" s="51"/>
      <c r="D190" s="51"/>
      <c r="E190" s="51"/>
      <c r="F190" s="51"/>
      <c r="G190" s="51"/>
      <c r="H190" s="51"/>
    </row>
  </sheetData>
  <mergeCells count="41">
    <mergeCell ref="G180:H180"/>
    <mergeCell ref="A160:H160"/>
    <mergeCell ref="A153:H153"/>
    <mergeCell ref="B161:H161"/>
    <mergeCell ref="A179:C179"/>
    <mergeCell ref="A113:H113"/>
    <mergeCell ref="A122:H122"/>
    <mergeCell ref="A129:H129"/>
    <mergeCell ref="A137:H137"/>
    <mergeCell ref="B114:H114"/>
    <mergeCell ref="B138:H138"/>
    <mergeCell ref="B147:H147"/>
    <mergeCell ref="B154:H154"/>
    <mergeCell ref="G179:H179"/>
    <mergeCell ref="A146:H146"/>
    <mergeCell ref="B165:H165"/>
    <mergeCell ref="A10:H10"/>
    <mergeCell ref="B62:H62"/>
    <mergeCell ref="B123:H123"/>
    <mergeCell ref="B130:H130"/>
    <mergeCell ref="A68:H68"/>
    <mergeCell ref="A78:H78"/>
    <mergeCell ref="A91:H91"/>
    <mergeCell ref="A100:H100"/>
    <mergeCell ref="A108:H108"/>
    <mergeCell ref="B69:H69"/>
    <mergeCell ref="B79:H79"/>
    <mergeCell ref="B92:H92"/>
    <mergeCell ref="B101:H101"/>
    <mergeCell ref="B109:H109"/>
    <mergeCell ref="A61:H61"/>
    <mergeCell ref="A11:H11"/>
    <mergeCell ref="A12:H12"/>
    <mergeCell ref="B46:H46"/>
    <mergeCell ref="B55:H55"/>
    <mergeCell ref="A54:H54"/>
    <mergeCell ref="A40:H40"/>
    <mergeCell ref="A41:H41"/>
    <mergeCell ref="A42:H42"/>
    <mergeCell ref="A13:A14"/>
    <mergeCell ref="A15:H15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39" max="7" man="1"/>
    <brk id="78" max="7" man="1"/>
    <brk id="113" max="7" man="1"/>
    <brk id="153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14"/>
  <sheetViews>
    <sheetView zoomScale="85" zoomScaleNormal="85" workbookViewId="0">
      <selection activeCell="H8" sqref="H8"/>
    </sheetView>
  </sheetViews>
  <sheetFormatPr defaultColWidth="14.42578125" defaultRowHeight="15.75" customHeight="1"/>
  <cols>
    <col min="1" max="25" width="25.28515625" style="82" customWidth="1"/>
    <col min="26" max="16384" width="14.42578125" style="82"/>
  </cols>
  <sheetData>
    <row r="1" spans="1:8" ht="15.75" customHeight="1">
      <c r="A1" s="283" t="s">
        <v>0</v>
      </c>
      <c r="B1" s="290"/>
      <c r="C1" s="290"/>
      <c r="D1" s="290"/>
      <c r="E1" s="290"/>
      <c r="F1" s="290"/>
      <c r="G1" s="291"/>
      <c r="H1" s="83" t="s">
        <v>110</v>
      </c>
    </row>
    <row r="2" spans="1:8" ht="14.25">
      <c r="A2" s="84"/>
      <c r="B2" s="85"/>
      <c r="C2" s="85"/>
      <c r="D2" s="85"/>
      <c r="E2" s="85"/>
      <c r="F2" s="85"/>
      <c r="G2" s="85"/>
      <c r="H2" s="86"/>
    </row>
    <row r="3" spans="1:8" ht="15.75" customHeight="1">
      <c r="A3" s="292" t="s">
        <v>111</v>
      </c>
      <c r="B3" s="290"/>
      <c r="C3" s="290"/>
      <c r="D3" s="290"/>
      <c r="E3" s="290"/>
      <c r="F3" s="290"/>
      <c r="G3" s="290"/>
      <c r="H3" s="291"/>
    </row>
    <row r="4" spans="1:8" ht="14.25">
      <c r="A4" s="293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5.75" customHeight="1">
      <c r="A5" s="294"/>
      <c r="B5" s="75" t="s">
        <v>10</v>
      </c>
      <c r="C5" s="75" t="s">
        <v>10</v>
      </c>
      <c r="D5" s="75" t="s">
        <v>11</v>
      </c>
      <c r="E5" s="75" t="s">
        <v>12</v>
      </c>
      <c r="F5" s="75" t="s">
        <v>13</v>
      </c>
      <c r="G5" s="75" t="s">
        <v>14</v>
      </c>
      <c r="H5" s="87" t="s">
        <v>15</v>
      </c>
    </row>
    <row r="6" spans="1:8" ht="15.75" customHeight="1">
      <c r="A6" s="54" t="s">
        <v>162</v>
      </c>
      <c r="B6" s="72"/>
      <c r="C6" s="88"/>
      <c r="D6" s="88"/>
      <c r="E6" s="88"/>
      <c r="F6" s="88"/>
      <c r="G6" s="88"/>
      <c r="H6" s="89"/>
    </row>
    <row r="7" spans="1:8" ht="15.75" customHeight="1">
      <c r="A7" s="71" t="s">
        <v>254</v>
      </c>
      <c r="B7" s="193">
        <v>1650.122249</v>
      </c>
      <c r="C7" s="204" t="s">
        <v>261</v>
      </c>
      <c r="D7" s="193">
        <v>797.14285710000001</v>
      </c>
      <c r="E7" s="193">
        <v>1617.315914</v>
      </c>
      <c r="F7" s="193">
        <v>1491.666667</v>
      </c>
      <c r="G7" s="193">
        <v>1900</v>
      </c>
      <c r="H7" s="204" t="s">
        <v>261</v>
      </c>
    </row>
    <row r="8" spans="1:8" s="161" customFormat="1" ht="15.75" customHeight="1">
      <c r="A8" s="160" t="s">
        <v>69</v>
      </c>
      <c r="B8" s="193">
        <v>1650</v>
      </c>
      <c r="C8" s="204" t="s">
        <v>261</v>
      </c>
      <c r="D8" s="193">
        <v>856.66666669999995</v>
      </c>
      <c r="E8" s="193">
        <v>1608.75</v>
      </c>
      <c r="F8" s="193">
        <v>1475</v>
      </c>
      <c r="G8" s="193">
        <v>2175</v>
      </c>
      <c r="H8" s="193">
        <v>2980</v>
      </c>
    </row>
    <row r="9" spans="1:8" ht="15.75" customHeight="1">
      <c r="A9" s="153" t="s">
        <v>23</v>
      </c>
      <c r="B9" s="169">
        <f t="shared" ref="B9:H9" si="0">IFERROR(AVERAGE(B7:B8),"-")</f>
        <v>1650.0611245</v>
      </c>
      <c r="C9" s="169" t="str">
        <f t="shared" si="0"/>
        <v>-</v>
      </c>
      <c r="D9" s="169">
        <f t="shared" si="0"/>
        <v>826.90476190000004</v>
      </c>
      <c r="E9" s="169">
        <f t="shared" si="0"/>
        <v>1613.0329569999999</v>
      </c>
      <c r="F9" s="169">
        <f t="shared" si="0"/>
        <v>1483.3333335</v>
      </c>
      <c r="G9" s="169">
        <f t="shared" si="0"/>
        <v>2037.5</v>
      </c>
      <c r="H9" s="169">
        <f t="shared" si="0"/>
        <v>2980</v>
      </c>
    </row>
    <row r="10" spans="1:8" ht="15.75" customHeight="1">
      <c r="A10" s="91"/>
      <c r="B10" s="152"/>
      <c r="C10" s="92"/>
      <c r="D10" s="92"/>
      <c r="E10" s="91"/>
      <c r="F10" s="92"/>
      <c r="G10" s="92"/>
      <c r="H10" s="92"/>
    </row>
    <row r="11" spans="1:8" ht="14.25">
      <c r="A11" s="287" t="s">
        <v>114</v>
      </c>
      <c r="B11" s="288"/>
      <c r="C11" s="288"/>
      <c r="D11" s="93"/>
      <c r="E11" s="287" t="s">
        <v>115</v>
      </c>
      <c r="F11" s="288"/>
      <c r="G11" s="288"/>
      <c r="H11" s="92"/>
    </row>
    <row r="12" spans="1:8" ht="14.25">
      <c r="A12" s="94"/>
      <c r="B12" s="94"/>
      <c r="C12" s="94"/>
      <c r="D12" s="93"/>
      <c r="E12" s="94"/>
      <c r="F12" s="94"/>
      <c r="G12" s="94"/>
      <c r="H12" s="92"/>
    </row>
    <row r="13" spans="1:8" ht="14.25">
      <c r="A13" s="287" t="s">
        <v>163</v>
      </c>
      <c r="B13" s="288"/>
      <c r="C13" s="288"/>
      <c r="D13" s="93"/>
      <c r="E13" s="287" t="s">
        <v>164</v>
      </c>
      <c r="F13" s="288"/>
      <c r="G13" s="288"/>
      <c r="H13" s="92"/>
    </row>
    <row r="14" spans="1:8" ht="14.25">
      <c r="A14" s="289" t="s">
        <v>133</v>
      </c>
      <c r="B14" s="288"/>
      <c r="C14" s="92"/>
      <c r="D14" s="92"/>
      <c r="E14" s="289" t="s">
        <v>126</v>
      </c>
      <c r="F14" s="288"/>
      <c r="G14" s="92"/>
      <c r="H14" s="92"/>
    </row>
  </sheetData>
  <mergeCells count="9">
    <mergeCell ref="E13:G13"/>
    <mergeCell ref="E14:F14"/>
    <mergeCell ref="A1:G1"/>
    <mergeCell ref="A3:H3"/>
    <mergeCell ref="A4:A5"/>
    <mergeCell ref="A11:C11"/>
    <mergeCell ref="E11:G11"/>
    <mergeCell ref="A13:C13"/>
    <mergeCell ref="A14:B14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H18"/>
  <sheetViews>
    <sheetView zoomScale="85" zoomScaleNormal="85" workbookViewId="0">
      <selection activeCell="I11" sqref="I11"/>
    </sheetView>
  </sheetViews>
  <sheetFormatPr defaultColWidth="14.42578125" defaultRowHeight="15.75" customHeight="1"/>
  <cols>
    <col min="1" max="26" width="25.28515625" style="82" customWidth="1"/>
    <col min="27" max="16384" width="14.42578125" style="82"/>
  </cols>
  <sheetData>
    <row r="1" spans="1:8" ht="14.25">
      <c r="A1" s="283" t="s">
        <v>0</v>
      </c>
      <c r="B1" s="290"/>
      <c r="C1" s="290"/>
      <c r="D1" s="290"/>
      <c r="E1" s="290"/>
      <c r="F1" s="290"/>
      <c r="G1" s="291"/>
      <c r="H1" s="83" t="s">
        <v>110</v>
      </c>
    </row>
    <row r="2" spans="1:8" ht="14.25">
      <c r="A2" s="84"/>
      <c r="B2" s="85"/>
      <c r="C2" s="85"/>
      <c r="D2" s="85"/>
      <c r="E2" s="85"/>
      <c r="F2" s="85"/>
      <c r="G2" s="85"/>
      <c r="H2" s="86"/>
    </row>
    <row r="3" spans="1:8" ht="14.25">
      <c r="A3" s="292" t="s">
        <v>111</v>
      </c>
      <c r="B3" s="290"/>
      <c r="C3" s="290"/>
      <c r="D3" s="290"/>
      <c r="E3" s="290"/>
      <c r="F3" s="290"/>
      <c r="G3" s="290"/>
      <c r="H3" s="291"/>
    </row>
    <row r="4" spans="1:8" ht="14.25">
      <c r="A4" s="293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94"/>
      <c r="B5" s="75" t="s">
        <v>10</v>
      </c>
      <c r="C5" s="75" t="s">
        <v>10</v>
      </c>
      <c r="D5" s="75" t="s">
        <v>11</v>
      </c>
      <c r="E5" s="75" t="s">
        <v>12</v>
      </c>
      <c r="F5" s="75" t="s">
        <v>13</v>
      </c>
      <c r="G5" s="75" t="s">
        <v>14</v>
      </c>
      <c r="H5" s="87" t="s">
        <v>15</v>
      </c>
    </row>
    <row r="6" spans="1:8" ht="14.25">
      <c r="A6" s="54" t="s">
        <v>165</v>
      </c>
      <c r="B6" s="88"/>
      <c r="C6" s="88"/>
      <c r="D6" s="88"/>
      <c r="E6" s="88"/>
      <c r="F6" s="88"/>
      <c r="G6" s="88"/>
      <c r="H6" s="89"/>
    </row>
    <row r="7" spans="1:8" ht="14.25">
      <c r="A7" s="90" t="s">
        <v>72</v>
      </c>
      <c r="B7" s="193">
        <v>1800</v>
      </c>
      <c r="C7" s="204" t="s">
        <v>261</v>
      </c>
      <c r="D7" s="204" t="s">
        <v>261</v>
      </c>
      <c r="E7" s="193">
        <v>1700</v>
      </c>
      <c r="F7" s="193">
        <v>1600</v>
      </c>
      <c r="G7" s="193">
        <v>2400</v>
      </c>
      <c r="H7" s="204" t="s">
        <v>261</v>
      </c>
    </row>
    <row r="8" spans="1:8" ht="14.25">
      <c r="A8" s="90" t="s">
        <v>73</v>
      </c>
      <c r="B8" s="193">
        <v>1860</v>
      </c>
      <c r="C8" s="204" t="s">
        <v>261</v>
      </c>
      <c r="D8" s="204" t="s">
        <v>261</v>
      </c>
      <c r="E8" s="193">
        <v>1888.8888890000001</v>
      </c>
      <c r="F8" s="204" t="s">
        <v>261</v>
      </c>
      <c r="G8" s="204" t="s">
        <v>261</v>
      </c>
      <c r="H8" s="204" t="s">
        <v>261</v>
      </c>
    </row>
    <row r="9" spans="1:8" ht="14.25">
      <c r="A9" s="171" t="s">
        <v>74</v>
      </c>
      <c r="B9" s="193">
        <v>1664.486486</v>
      </c>
      <c r="C9" s="204" t="s">
        <v>261</v>
      </c>
      <c r="D9" s="193">
        <v>882.55555560000005</v>
      </c>
      <c r="E9" s="193">
        <v>1650.680529</v>
      </c>
      <c r="F9" s="193">
        <v>1568.958333</v>
      </c>
      <c r="G9" s="193">
        <v>2302.6639340000002</v>
      </c>
      <c r="H9" s="204" t="s">
        <v>261</v>
      </c>
    </row>
    <row r="10" spans="1:8" ht="14.25">
      <c r="A10" s="172" t="s">
        <v>75</v>
      </c>
      <c r="B10" s="193">
        <v>1859.090909</v>
      </c>
      <c r="C10" s="193">
        <v>1800</v>
      </c>
      <c r="D10" s="205" t="s">
        <v>261</v>
      </c>
      <c r="E10" s="193">
        <v>1844.444444</v>
      </c>
      <c r="F10" s="203">
        <v>2000</v>
      </c>
      <c r="G10" s="204" t="s">
        <v>261</v>
      </c>
      <c r="H10" s="204" t="s">
        <v>261</v>
      </c>
    </row>
    <row r="11" spans="1:8" ht="14.25">
      <c r="A11" s="74" t="s">
        <v>256</v>
      </c>
      <c r="B11" s="193">
        <v>1958.75</v>
      </c>
      <c r="C11" s="204" t="s">
        <v>261</v>
      </c>
      <c r="D11" s="204" t="s">
        <v>261</v>
      </c>
      <c r="E11" s="193">
        <v>1888.636364</v>
      </c>
      <c r="F11" s="204" t="s">
        <v>261</v>
      </c>
      <c r="G11" s="204" t="s">
        <v>261</v>
      </c>
      <c r="H11" s="204" t="s">
        <v>261</v>
      </c>
    </row>
    <row r="12" spans="1:8" ht="14.25">
      <c r="A12" s="150" t="s">
        <v>76</v>
      </c>
      <c r="B12" s="193">
        <v>1826.553672</v>
      </c>
      <c r="C12" s="193">
        <v>1850</v>
      </c>
      <c r="D12" s="193">
        <v>1200</v>
      </c>
      <c r="E12" s="193">
        <v>1830.9623429999999</v>
      </c>
      <c r="F12" s="203">
        <v>2000</v>
      </c>
      <c r="G12" s="203">
        <v>2300</v>
      </c>
      <c r="H12" s="204" t="s">
        <v>261</v>
      </c>
    </row>
    <row r="13" spans="1:8" ht="14.25">
      <c r="A13" s="81" t="s">
        <v>23</v>
      </c>
      <c r="B13" s="125">
        <f>IFERROR(AVERAGE(B7:B12),"-")</f>
        <v>1828.1468445</v>
      </c>
      <c r="C13" s="125">
        <f t="shared" ref="C13:H13" si="0">IFERROR(AVERAGE(C7:C12),"-")</f>
        <v>1825</v>
      </c>
      <c r="D13" s="125">
        <f t="shared" si="0"/>
        <v>1041.2777778</v>
      </c>
      <c r="E13" s="125">
        <f t="shared" si="0"/>
        <v>1800.6020948333332</v>
      </c>
      <c r="F13" s="125">
        <f t="shared" si="0"/>
        <v>1792.2395832500001</v>
      </c>
      <c r="G13" s="125">
        <f t="shared" si="0"/>
        <v>2334.2213113333332</v>
      </c>
      <c r="H13" s="125" t="str">
        <f t="shared" si="0"/>
        <v>-</v>
      </c>
    </row>
    <row r="14" spans="1:8" ht="14.25">
      <c r="A14" s="92"/>
      <c r="B14" s="92"/>
      <c r="C14" s="92"/>
      <c r="D14" s="92"/>
      <c r="E14" s="92"/>
      <c r="F14" s="92"/>
      <c r="G14" s="92"/>
      <c r="H14" s="92"/>
    </row>
    <row r="15" spans="1:8" ht="14.25">
      <c r="A15" s="287" t="s">
        <v>114</v>
      </c>
      <c r="B15" s="288"/>
      <c r="C15" s="288"/>
      <c r="D15" s="92"/>
      <c r="E15" s="94" t="s">
        <v>115</v>
      </c>
      <c r="F15" s="94"/>
      <c r="G15" s="92"/>
      <c r="H15" s="92"/>
    </row>
    <row r="17" spans="1:5" ht="14.25">
      <c r="A17" s="21" t="s">
        <v>259</v>
      </c>
      <c r="B17" s="92"/>
      <c r="C17" s="92"/>
      <c r="D17" s="92"/>
      <c r="E17" s="95" t="s">
        <v>166</v>
      </c>
    </row>
    <row r="18" spans="1:5" ht="14.25">
      <c r="A18" s="96" t="s">
        <v>133</v>
      </c>
      <c r="B18" s="92"/>
      <c r="C18" s="92"/>
      <c r="D18" s="92"/>
      <c r="E18" s="96" t="s">
        <v>126</v>
      </c>
    </row>
  </sheetData>
  <mergeCells count="4">
    <mergeCell ref="A1:G1"/>
    <mergeCell ref="A3:H3"/>
    <mergeCell ref="A4:A5"/>
    <mergeCell ref="A15:C15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16"/>
  <sheetViews>
    <sheetView zoomScale="115" zoomScaleNormal="115" workbookViewId="0">
      <selection activeCell="H12" sqref="H12"/>
    </sheetView>
  </sheetViews>
  <sheetFormatPr defaultColWidth="14.42578125" defaultRowHeight="15.75" customHeight="1"/>
  <cols>
    <col min="1" max="26" width="25.28515625" customWidth="1"/>
  </cols>
  <sheetData>
    <row r="1" spans="1:8" ht="14.25">
      <c r="A1" s="296" t="s">
        <v>0</v>
      </c>
      <c r="B1" s="269"/>
      <c r="C1" s="269"/>
      <c r="D1" s="269"/>
      <c r="E1" s="269"/>
      <c r="F1" s="269"/>
      <c r="G1" s="276"/>
      <c r="H1" s="31" t="s">
        <v>110</v>
      </c>
    </row>
    <row r="2" spans="1:8" ht="12.75">
      <c r="A2" s="4"/>
      <c r="B2" s="5"/>
      <c r="C2" s="5"/>
      <c r="D2" s="5"/>
      <c r="E2" s="5"/>
      <c r="F2" s="5"/>
      <c r="G2" s="5"/>
      <c r="H2" s="6"/>
    </row>
    <row r="3" spans="1:8" ht="12.75">
      <c r="A3" s="297" t="s">
        <v>111</v>
      </c>
      <c r="B3" s="269"/>
      <c r="C3" s="269"/>
      <c r="D3" s="269"/>
      <c r="E3" s="269"/>
      <c r="F3" s="269"/>
      <c r="G3" s="269"/>
      <c r="H3" s="276"/>
    </row>
    <row r="4" spans="1:8" ht="14.25">
      <c r="A4" s="298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32" t="s">
        <v>10</v>
      </c>
      <c r="C5" s="32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3" t="s">
        <v>15</v>
      </c>
    </row>
    <row r="6" spans="1:8" ht="14.25">
      <c r="A6" s="34" t="s">
        <v>167</v>
      </c>
      <c r="B6" s="99"/>
      <c r="C6" s="99"/>
      <c r="D6" s="99"/>
      <c r="E6" s="99"/>
      <c r="F6" s="99"/>
      <c r="G6" s="99"/>
      <c r="H6" s="100"/>
    </row>
    <row r="7" spans="1:8" ht="14.25">
      <c r="A7" s="97" t="s">
        <v>250</v>
      </c>
      <c r="B7" s="204" t="s">
        <v>261</v>
      </c>
      <c r="C7" s="204" t="s">
        <v>261</v>
      </c>
      <c r="D7" s="205" t="s">
        <v>261</v>
      </c>
      <c r="E7" s="205" t="s">
        <v>261</v>
      </c>
      <c r="F7" s="205" t="s">
        <v>261</v>
      </c>
      <c r="G7" s="204" t="s">
        <v>261</v>
      </c>
      <c r="H7" s="204" t="s">
        <v>261</v>
      </c>
    </row>
    <row r="8" spans="1:8" ht="14.25">
      <c r="A8" s="97" t="s">
        <v>78</v>
      </c>
      <c r="B8" s="204" t="s">
        <v>261</v>
      </c>
      <c r="C8" s="204" t="s">
        <v>261</v>
      </c>
      <c r="D8" s="193">
        <v>740</v>
      </c>
      <c r="E8" s="193">
        <v>1477.0967740000001</v>
      </c>
      <c r="F8" s="193">
        <v>1400</v>
      </c>
      <c r="G8" s="204" t="s">
        <v>261</v>
      </c>
      <c r="H8" s="204" t="s">
        <v>261</v>
      </c>
    </row>
    <row r="9" spans="1:8" ht="14.25">
      <c r="A9" s="98" t="s">
        <v>79</v>
      </c>
      <c r="B9" s="193">
        <v>1526.455696</v>
      </c>
      <c r="C9" s="204" t="s">
        <v>261</v>
      </c>
      <c r="D9" s="193">
        <v>782.05882350000002</v>
      </c>
      <c r="E9" s="193">
        <v>1482.6</v>
      </c>
      <c r="F9" s="193">
        <v>1370.7594939999999</v>
      </c>
      <c r="G9" s="193">
        <v>1380</v>
      </c>
      <c r="H9" s="193">
        <v>2410</v>
      </c>
    </row>
    <row r="10" spans="1:8" ht="14.25">
      <c r="A10" s="97" t="s">
        <v>80</v>
      </c>
      <c r="B10" s="203">
        <v>1612.9047619999999</v>
      </c>
      <c r="C10" s="204" t="s">
        <v>261</v>
      </c>
      <c r="D10" s="193">
        <v>846.15720520000002</v>
      </c>
      <c r="E10" s="193">
        <v>1508.792614</v>
      </c>
      <c r="F10" s="193">
        <v>1392.522046</v>
      </c>
      <c r="G10" s="193">
        <v>1485.7894739999999</v>
      </c>
      <c r="H10" s="203">
        <v>2450</v>
      </c>
    </row>
    <row r="11" spans="1:8" ht="14.25">
      <c r="A11" s="35" t="s">
        <v>23</v>
      </c>
      <c r="B11" s="126">
        <f>IFERROR(AVERAGE(B7:B10),"-")</f>
        <v>1569.6802290000001</v>
      </c>
      <c r="C11" s="126" t="str">
        <f t="shared" ref="C11:G11" si="0">IFERROR(AVERAGE(C7:C10),"-")</f>
        <v>-</v>
      </c>
      <c r="D11" s="126">
        <f t="shared" si="0"/>
        <v>789.40534290000005</v>
      </c>
      <c r="E11" s="126">
        <f t="shared" si="0"/>
        <v>1489.4964626666667</v>
      </c>
      <c r="F11" s="126">
        <f t="shared" si="0"/>
        <v>1387.7605133333334</v>
      </c>
      <c r="G11" s="126">
        <f t="shared" si="0"/>
        <v>1432.8947370000001</v>
      </c>
      <c r="H11" s="126">
        <f>IFERROR(AVERAGE(H7:H10),"-")</f>
        <v>2430</v>
      </c>
    </row>
    <row r="12" spans="1:8" ht="14.25">
      <c r="A12" s="36"/>
      <c r="B12" s="36"/>
      <c r="C12" s="36"/>
      <c r="D12" s="36"/>
      <c r="E12" s="36"/>
      <c r="F12" s="36"/>
      <c r="G12" s="36"/>
      <c r="H12" s="36"/>
    </row>
    <row r="13" spans="1:8" ht="15.75" customHeight="1">
      <c r="A13" s="299" t="s">
        <v>114</v>
      </c>
      <c r="B13" s="264"/>
      <c r="C13" s="264"/>
      <c r="D13" s="37"/>
      <c r="E13" s="300" t="s">
        <v>115</v>
      </c>
      <c r="F13" s="264"/>
      <c r="G13" s="264"/>
      <c r="H13" s="36"/>
    </row>
    <row r="14" spans="1:8" ht="14.25">
      <c r="A14" s="295"/>
      <c r="B14" s="264"/>
      <c r="C14" s="264"/>
      <c r="D14" s="37"/>
      <c r="E14" s="295"/>
      <c r="F14" s="264"/>
      <c r="G14" s="264"/>
      <c r="H14" s="36"/>
    </row>
    <row r="15" spans="1:8" ht="14.25">
      <c r="A15" s="37" t="s">
        <v>168</v>
      </c>
      <c r="B15" s="36"/>
      <c r="C15" s="36"/>
      <c r="D15" s="36"/>
      <c r="E15" s="37" t="s">
        <v>169</v>
      </c>
      <c r="F15" s="36"/>
      <c r="G15" s="36"/>
      <c r="H15" s="36"/>
    </row>
    <row r="16" spans="1:8" ht="14.25">
      <c r="A16" s="38" t="s">
        <v>133</v>
      </c>
      <c r="B16" s="36"/>
      <c r="C16" s="36"/>
      <c r="D16" s="36"/>
      <c r="E16" s="38" t="s">
        <v>126</v>
      </c>
      <c r="F16" s="36"/>
      <c r="G16" s="36"/>
      <c r="H16" s="36"/>
    </row>
  </sheetData>
  <mergeCells count="7">
    <mergeCell ref="A14:C14"/>
    <mergeCell ref="E14:G14"/>
    <mergeCell ref="A1:G1"/>
    <mergeCell ref="A3:H3"/>
    <mergeCell ref="A4:A5"/>
    <mergeCell ref="A13:C13"/>
    <mergeCell ref="E13:G1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18"/>
  <sheetViews>
    <sheetView zoomScale="115" zoomScaleNormal="115" workbookViewId="0">
      <selection activeCell="H11" sqref="H11"/>
    </sheetView>
  </sheetViews>
  <sheetFormatPr defaultColWidth="14.42578125" defaultRowHeight="15.75" customHeight="1"/>
  <cols>
    <col min="1" max="26" width="25.28515625" customWidth="1"/>
  </cols>
  <sheetData>
    <row r="1" spans="1:8" ht="14.25">
      <c r="A1" s="283" t="s">
        <v>0</v>
      </c>
      <c r="B1" s="269"/>
      <c r="C1" s="269"/>
      <c r="D1" s="269"/>
      <c r="E1" s="269"/>
      <c r="F1" s="269"/>
      <c r="G1" s="276"/>
      <c r="H1" s="3" t="s">
        <v>110</v>
      </c>
    </row>
    <row r="2" spans="1:8" ht="12.75">
      <c r="A2" s="4"/>
      <c r="B2" s="5"/>
      <c r="C2" s="5"/>
      <c r="D2" s="5"/>
      <c r="E2" s="5"/>
      <c r="F2" s="5"/>
      <c r="G2" s="5"/>
      <c r="H2" s="6"/>
    </row>
    <row r="3" spans="1:8" ht="14.25">
      <c r="A3" s="301" t="s">
        <v>111</v>
      </c>
      <c r="B3" s="302"/>
      <c r="C3" s="302"/>
      <c r="D3" s="302"/>
      <c r="E3" s="302"/>
      <c r="F3" s="302"/>
      <c r="G3" s="302"/>
      <c r="H3" s="303"/>
    </row>
    <row r="4" spans="1:8" ht="14.25">
      <c r="A4" s="278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7" t="s">
        <v>10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8" t="s">
        <v>15</v>
      </c>
    </row>
    <row r="6" spans="1:8" ht="14.25">
      <c r="A6" s="2" t="s">
        <v>170</v>
      </c>
      <c r="B6" s="72"/>
      <c r="C6" s="72"/>
      <c r="D6" s="72"/>
      <c r="E6" s="72"/>
      <c r="F6" s="72"/>
      <c r="G6" s="72"/>
      <c r="H6" s="73"/>
    </row>
    <row r="7" spans="1:8" ht="14.25">
      <c r="A7" s="74" t="s">
        <v>82</v>
      </c>
      <c r="B7" s="193">
        <v>1463.1126549999999</v>
      </c>
      <c r="C7" s="193">
        <v>1449.3299300000001</v>
      </c>
      <c r="D7" s="193">
        <v>682.70917210000005</v>
      </c>
      <c r="E7" s="193">
        <v>1400.570385</v>
      </c>
      <c r="F7" s="193">
        <v>1279.723618</v>
      </c>
      <c r="G7" s="193">
        <v>1373.5999509999999</v>
      </c>
      <c r="H7" s="193">
        <v>2370.8279910000001</v>
      </c>
    </row>
    <row r="8" spans="1:8" ht="14.25">
      <c r="A8" s="74" t="s">
        <v>255</v>
      </c>
      <c r="B8" s="190" t="s">
        <v>261</v>
      </c>
      <c r="C8" s="192" t="s">
        <v>261</v>
      </c>
      <c r="D8" s="190" t="s">
        <v>261</v>
      </c>
      <c r="E8" s="190" t="s">
        <v>261</v>
      </c>
      <c r="F8" s="190" t="s">
        <v>261</v>
      </c>
      <c r="G8" s="190" t="s">
        <v>261</v>
      </c>
      <c r="H8" s="190" t="s">
        <v>261</v>
      </c>
    </row>
    <row r="9" spans="1:8" ht="14.25">
      <c r="A9" s="74" t="s">
        <v>83</v>
      </c>
      <c r="B9" s="190">
        <v>1635.8924730000001</v>
      </c>
      <c r="C9" s="192">
        <v>1625.2</v>
      </c>
      <c r="D9" s="190">
        <v>760.27943449999998</v>
      </c>
      <c r="E9" s="190">
        <v>1520.421456</v>
      </c>
      <c r="F9" s="190">
        <v>1398.553191</v>
      </c>
      <c r="G9" s="190">
        <v>1506.712329</v>
      </c>
      <c r="H9" s="190">
        <v>2540</v>
      </c>
    </row>
    <row r="10" spans="1:8" ht="14.25">
      <c r="A10" s="74" t="s">
        <v>84</v>
      </c>
      <c r="B10" s="193">
        <v>1562.8169009999999</v>
      </c>
      <c r="C10" s="193">
        <v>1615.4545450000001</v>
      </c>
      <c r="D10" s="193">
        <v>834.30540829999995</v>
      </c>
      <c r="E10" s="193">
        <v>1550.939597</v>
      </c>
      <c r="F10" s="193">
        <v>1414.363636</v>
      </c>
      <c r="G10" s="193">
        <v>1604.623288</v>
      </c>
      <c r="H10" s="204" t="s">
        <v>261</v>
      </c>
    </row>
    <row r="11" spans="1:8" ht="14.25">
      <c r="A11" s="74" t="s">
        <v>85</v>
      </c>
      <c r="B11" s="193">
        <v>1441.5773810000001</v>
      </c>
      <c r="C11" s="205" t="s">
        <v>261</v>
      </c>
      <c r="D11" s="193">
        <v>731.63308910000001</v>
      </c>
      <c r="E11" s="193">
        <v>1374.3026709999999</v>
      </c>
      <c r="F11" s="193">
        <v>1339.489051</v>
      </c>
      <c r="G11" s="193">
        <v>1507.109005</v>
      </c>
      <c r="H11" s="203">
        <v>2414.4300520000002</v>
      </c>
    </row>
    <row r="12" spans="1:8" ht="14.25">
      <c r="A12" s="9" t="s">
        <v>23</v>
      </c>
      <c r="B12" s="124">
        <f>IFERROR(AVERAGE(B7:B11),"-")</f>
        <v>1525.8498525</v>
      </c>
      <c r="C12" s="124">
        <f>IFERROR(AVERAGE(C7:C11),"-")</f>
        <v>1563.3281583333335</v>
      </c>
      <c r="D12" s="124">
        <f t="shared" ref="D12:H12" si="0">IFERROR(AVERAGE(D7:D11),"-")</f>
        <v>752.23177599999985</v>
      </c>
      <c r="E12" s="124">
        <f t="shared" si="0"/>
        <v>1461.5585272499998</v>
      </c>
      <c r="F12" s="124">
        <f t="shared" si="0"/>
        <v>1358.0323739999999</v>
      </c>
      <c r="G12" s="124">
        <f t="shared" si="0"/>
        <v>1498.01114325</v>
      </c>
      <c r="H12" s="124">
        <f t="shared" si="0"/>
        <v>2441.7526809999999</v>
      </c>
    </row>
    <row r="13" spans="1:8" ht="14.25">
      <c r="A13" s="10"/>
      <c r="B13" s="10"/>
      <c r="C13" s="10"/>
      <c r="D13" s="10"/>
      <c r="E13" s="10"/>
      <c r="F13" s="10"/>
      <c r="G13" s="10"/>
      <c r="H13" s="10"/>
    </row>
    <row r="14" spans="1:8" ht="14.25">
      <c r="A14" s="263" t="s">
        <v>114</v>
      </c>
      <c r="B14" s="264"/>
      <c r="C14" s="264"/>
      <c r="D14" s="12"/>
      <c r="E14" s="263" t="s">
        <v>115</v>
      </c>
      <c r="F14" s="264"/>
      <c r="G14" s="264"/>
      <c r="H14" s="10"/>
    </row>
    <row r="17" spans="1:7" ht="14.25">
      <c r="A17" s="273" t="s">
        <v>171</v>
      </c>
      <c r="B17" s="264"/>
      <c r="C17" s="264"/>
      <c r="D17" s="12"/>
      <c r="E17" s="263" t="s">
        <v>172</v>
      </c>
      <c r="F17" s="264"/>
      <c r="G17" s="264"/>
    </row>
    <row r="18" spans="1:7" ht="14.25">
      <c r="A18" s="14" t="s">
        <v>109</v>
      </c>
      <c r="B18" s="10"/>
      <c r="C18" s="10"/>
      <c r="D18" s="10"/>
      <c r="E18" s="274" t="s">
        <v>126</v>
      </c>
      <c r="F18" s="264"/>
      <c r="G18" s="10"/>
    </row>
  </sheetData>
  <mergeCells count="8">
    <mergeCell ref="A17:C17"/>
    <mergeCell ref="E17:G17"/>
    <mergeCell ref="E18:F18"/>
    <mergeCell ref="A1:G1"/>
    <mergeCell ref="A3:H3"/>
    <mergeCell ref="A4:A5"/>
    <mergeCell ref="A14:C14"/>
    <mergeCell ref="E14:G14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18"/>
  <sheetViews>
    <sheetView zoomScale="55" zoomScaleNormal="55" workbookViewId="0">
      <selection activeCell="H9" sqref="H9"/>
    </sheetView>
  </sheetViews>
  <sheetFormatPr defaultColWidth="14.42578125" defaultRowHeight="15.75" customHeight="1"/>
  <cols>
    <col min="1" max="26" width="25.28515625" style="82" customWidth="1"/>
    <col min="27" max="16384" width="14.42578125" style="82"/>
  </cols>
  <sheetData>
    <row r="1" spans="1:8" ht="14.25">
      <c r="A1" s="283" t="s">
        <v>0</v>
      </c>
      <c r="B1" s="290"/>
      <c r="C1" s="290"/>
      <c r="D1" s="290"/>
      <c r="E1" s="290"/>
      <c r="F1" s="290"/>
      <c r="G1" s="291"/>
      <c r="H1" s="83" t="s">
        <v>110</v>
      </c>
    </row>
    <row r="2" spans="1:8" ht="14.25">
      <c r="A2" s="84"/>
      <c r="B2" s="85"/>
      <c r="C2" s="85"/>
      <c r="D2" s="85"/>
      <c r="E2" s="85"/>
      <c r="F2" s="85"/>
      <c r="G2" s="85"/>
      <c r="H2" s="86"/>
    </row>
    <row r="3" spans="1:8" ht="14.25">
      <c r="A3" s="292" t="s">
        <v>111</v>
      </c>
      <c r="B3" s="290"/>
      <c r="C3" s="290"/>
      <c r="D3" s="290"/>
      <c r="E3" s="290"/>
      <c r="F3" s="290"/>
      <c r="G3" s="290"/>
      <c r="H3" s="291"/>
    </row>
    <row r="4" spans="1:8" ht="14.25">
      <c r="A4" s="293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94"/>
      <c r="B5" s="75" t="s">
        <v>10</v>
      </c>
      <c r="C5" s="75" t="s">
        <v>10</v>
      </c>
      <c r="D5" s="75" t="s">
        <v>11</v>
      </c>
      <c r="E5" s="75" t="s">
        <v>12</v>
      </c>
      <c r="F5" s="75" t="s">
        <v>13</v>
      </c>
      <c r="G5" s="75" t="s">
        <v>14</v>
      </c>
      <c r="H5" s="87" t="s">
        <v>15</v>
      </c>
    </row>
    <row r="6" spans="1:8" ht="14.25">
      <c r="A6" s="54" t="s">
        <v>173</v>
      </c>
      <c r="B6" s="88"/>
      <c r="C6" s="88"/>
      <c r="D6" s="88"/>
      <c r="E6" s="88"/>
      <c r="F6" s="88"/>
      <c r="G6" s="88"/>
      <c r="H6" s="89"/>
    </row>
    <row r="7" spans="1:8" ht="14.25">
      <c r="A7" s="74" t="s">
        <v>251</v>
      </c>
      <c r="B7" s="193">
        <v>1469.7872339999999</v>
      </c>
      <c r="C7" s="204" t="s">
        <v>261</v>
      </c>
      <c r="D7" s="193">
        <v>714.47154469999998</v>
      </c>
      <c r="E7" s="193">
        <v>1485.7857140000001</v>
      </c>
      <c r="F7" s="193">
        <v>1381.0344829999999</v>
      </c>
      <c r="G7" s="193">
        <v>1453.977273</v>
      </c>
      <c r="H7" s="193">
        <v>2483.8709680000002</v>
      </c>
    </row>
    <row r="8" spans="1:8" ht="14.25">
      <c r="A8" s="74" t="s">
        <v>87</v>
      </c>
      <c r="B8" s="193">
        <v>1488.1362999999999</v>
      </c>
      <c r="C8" s="193">
        <v>1420</v>
      </c>
      <c r="D8" s="193">
        <v>709.84251970000003</v>
      </c>
      <c r="E8" s="193">
        <v>1444.2666670000001</v>
      </c>
      <c r="F8" s="193">
        <v>1350</v>
      </c>
      <c r="G8" s="193">
        <v>1635.151515</v>
      </c>
      <c r="H8" s="205" t="s">
        <v>261</v>
      </c>
    </row>
    <row r="9" spans="1:8" ht="14.25">
      <c r="A9" s="71" t="s">
        <v>88</v>
      </c>
      <c r="B9" s="193">
        <v>1502.886598</v>
      </c>
      <c r="C9" s="193">
        <v>1566.4324320000001</v>
      </c>
      <c r="D9" s="193">
        <v>774.80362539999999</v>
      </c>
      <c r="E9" s="193">
        <v>1510.5494510000001</v>
      </c>
      <c r="F9" s="193">
        <v>1430.1327429999999</v>
      </c>
      <c r="G9" s="193">
        <v>1624.89011</v>
      </c>
      <c r="H9" s="193">
        <v>2735.75</v>
      </c>
    </row>
    <row r="10" spans="1:8" ht="14.25">
      <c r="A10" s="74" t="s">
        <v>89</v>
      </c>
      <c r="B10" s="193">
        <v>1582.339416</v>
      </c>
      <c r="C10" s="193">
        <v>1587</v>
      </c>
      <c r="D10" s="193">
        <v>758.75435379999999</v>
      </c>
      <c r="E10" s="193">
        <v>1537.8911760000001</v>
      </c>
      <c r="F10" s="193">
        <v>1471.450077</v>
      </c>
      <c r="G10" s="193">
        <v>1507.97921</v>
      </c>
      <c r="H10" s="193">
        <v>2725.5621299999998</v>
      </c>
    </row>
    <row r="11" spans="1:8" ht="14.25">
      <c r="A11" s="74" t="s">
        <v>90</v>
      </c>
      <c r="B11" s="193">
        <v>1516.5809810000001</v>
      </c>
      <c r="C11" s="193">
        <v>1487.679963</v>
      </c>
      <c r="D11" s="193">
        <v>687.4081238</v>
      </c>
      <c r="E11" s="193">
        <v>1397.2175749999999</v>
      </c>
      <c r="F11" s="193">
        <v>1306.8375249999999</v>
      </c>
      <c r="G11" s="193">
        <v>1446.842975</v>
      </c>
      <c r="H11" s="203">
        <v>2411.8918920000001</v>
      </c>
    </row>
    <row r="12" spans="1:8" ht="14.25">
      <c r="A12" s="74" t="s">
        <v>91</v>
      </c>
      <c r="B12" s="193">
        <v>1603.526912</v>
      </c>
      <c r="C12" s="193">
        <v>1553.714442</v>
      </c>
      <c r="D12" s="193">
        <v>775.55902379999998</v>
      </c>
      <c r="E12" s="193">
        <v>1541.3587640000001</v>
      </c>
      <c r="F12" s="193">
        <v>1468.734177</v>
      </c>
      <c r="G12" s="193">
        <v>1548.9722859999999</v>
      </c>
      <c r="H12" s="193">
        <v>2605.78341</v>
      </c>
    </row>
    <row r="13" spans="1:8" ht="14.25">
      <c r="A13" s="81" t="s">
        <v>23</v>
      </c>
      <c r="B13" s="127">
        <f t="shared" ref="B13:H13" si="0">IFERROR(AVERAGE(B7:B12),"-")</f>
        <v>1527.2095735</v>
      </c>
      <c r="C13" s="127">
        <f t="shared" si="0"/>
        <v>1522.9653674000001</v>
      </c>
      <c r="D13" s="127">
        <f t="shared" si="0"/>
        <v>736.80653186666666</v>
      </c>
      <c r="E13" s="127">
        <f t="shared" si="0"/>
        <v>1486.1782245000002</v>
      </c>
      <c r="F13" s="127">
        <f t="shared" si="0"/>
        <v>1401.3648341666665</v>
      </c>
      <c r="G13" s="127">
        <f t="shared" si="0"/>
        <v>1536.3022281666665</v>
      </c>
      <c r="H13" s="127">
        <f t="shared" si="0"/>
        <v>2592.57168</v>
      </c>
    </row>
    <row r="14" spans="1:8" ht="14.25">
      <c r="A14" s="92"/>
      <c r="B14" s="92"/>
      <c r="C14" s="92"/>
      <c r="D14" s="92"/>
      <c r="E14" s="92"/>
      <c r="F14" s="92"/>
      <c r="G14" s="92"/>
      <c r="H14" s="92"/>
    </row>
    <row r="15" spans="1:8" ht="15.75" customHeight="1">
      <c r="A15" s="263" t="s">
        <v>114</v>
      </c>
      <c r="B15" s="288"/>
      <c r="C15" s="288"/>
      <c r="D15" s="93"/>
      <c r="E15" s="304" t="s">
        <v>115</v>
      </c>
      <c r="F15" s="288"/>
      <c r="G15" s="288"/>
      <c r="H15" s="92"/>
    </row>
    <row r="17" spans="1:7" ht="14.25">
      <c r="A17" s="287" t="s">
        <v>174</v>
      </c>
      <c r="B17" s="288"/>
      <c r="C17" s="288"/>
      <c r="D17" s="93"/>
      <c r="E17" s="287" t="s">
        <v>175</v>
      </c>
      <c r="F17" s="288"/>
      <c r="G17" s="288"/>
    </row>
    <row r="18" spans="1:7" ht="14.25">
      <c r="A18" s="96" t="s">
        <v>109</v>
      </c>
      <c r="B18" s="92"/>
      <c r="C18" s="92"/>
      <c r="D18" s="92"/>
      <c r="E18" s="96" t="s">
        <v>126</v>
      </c>
      <c r="F18" s="92"/>
      <c r="G18" s="92"/>
    </row>
  </sheetData>
  <mergeCells count="7">
    <mergeCell ref="A17:C17"/>
    <mergeCell ref="E17:G17"/>
    <mergeCell ref="A1:G1"/>
    <mergeCell ref="A3:H3"/>
    <mergeCell ref="A4:A5"/>
    <mergeCell ref="A15:C15"/>
    <mergeCell ref="E15:G15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16"/>
  <sheetViews>
    <sheetView zoomScale="55" zoomScaleNormal="55" workbookViewId="0">
      <selection activeCell="D27" sqref="D27"/>
    </sheetView>
  </sheetViews>
  <sheetFormatPr defaultColWidth="14.42578125" defaultRowHeight="15.75" customHeight="1"/>
  <cols>
    <col min="1" max="26" width="25.28515625" customWidth="1"/>
  </cols>
  <sheetData>
    <row r="1" spans="1:8" ht="14.25">
      <c r="A1" s="277" t="s">
        <v>176</v>
      </c>
      <c r="B1" s="269"/>
      <c r="C1" s="269"/>
      <c r="D1" s="269"/>
      <c r="E1" s="269"/>
      <c r="F1" s="269"/>
      <c r="G1" s="276"/>
      <c r="H1" s="39" t="s">
        <v>110</v>
      </c>
    </row>
    <row r="2" spans="1:8" ht="12.75">
      <c r="A2" s="4"/>
      <c r="B2" s="5"/>
      <c r="C2" s="5"/>
      <c r="D2" s="5"/>
      <c r="E2" s="5"/>
      <c r="F2" s="5"/>
      <c r="G2" s="5"/>
      <c r="H2" s="6"/>
    </row>
    <row r="3" spans="1:8" ht="14.25">
      <c r="A3" s="308" t="s">
        <v>111</v>
      </c>
      <c r="B3" s="309"/>
      <c r="C3" s="309"/>
      <c r="D3" s="309"/>
      <c r="E3" s="309"/>
      <c r="F3" s="309"/>
      <c r="G3" s="309"/>
      <c r="H3" s="310"/>
    </row>
    <row r="4" spans="1:8" ht="14.25">
      <c r="A4" s="2" t="s">
        <v>177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2.75">
      <c r="A5" s="278" t="s">
        <v>178</v>
      </c>
      <c r="B5" s="278" t="s">
        <v>10</v>
      </c>
      <c r="C5" s="278" t="s">
        <v>10</v>
      </c>
      <c r="D5" s="278" t="s">
        <v>11</v>
      </c>
      <c r="E5" s="278" t="s">
        <v>12</v>
      </c>
      <c r="F5" s="278" t="s">
        <v>13</v>
      </c>
      <c r="G5" s="278" t="s">
        <v>14</v>
      </c>
      <c r="H5" s="278" t="s">
        <v>15</v>
      </c>
    </row>
    <row r="6" spans="1:8" ht="12.75">
      <c r="A6" s="279"/>
      <c r="B6" s="307"/>
      <c r="C6" s="307"/>
      <c r="D6" s="307"/>
      <c r="E6" s="307"/>
      <c r="F6" s="307"/>
      <c r="G6" s="307"/>
      <c r="H6" s="307"/>
    </row>
    <row r="7" spans="1:8" ht="14.25">
      <c r="A7" s="71" t="s">
        <v>260</v>
      </c>
      <c r="B7" s="193">
        <v>1434.1860469999999</v>
      </c>
      <c r="C7" s="193">
        <v>1464.8837209999999</v>
      </c>
      <c r="D7" s="193">
        <v>757.43362830000001</v>
      </c>
      <c r="E7" s="193">
        <v>1418.7378639999999</v>
      </c>
      <c r="F7" s="193">
        <v>1341.0856269999999</v>
      </c>
      <c r="G7" s="193">
        <v>1413.6986300000001</v>
      </c>
      <c r="H7" s="193">
        <v>2495.9459459999998</v>
      </c>
    </row>
    <row r="8" spans="1:8" ht="14.25">
      <c r="A8" s="71" t="s">
        <v>94</v>
      </c>
      <c r="B8" s="193">
        <v>1434.5454549999999</v>
      </c>
      <c r="C8" s="204" t="s">
        <v>261</v>
      </c>
      <c r="D8" s="193">
        <v>702.45283019999999</v>
      </c>
      <c r="E8" s="193">
        <v>1400.982143</v>
      </c>
      <c r="F8" s="193">
        <v>1360.5813949999999</v>
      </c>
      <c r="G8" s="193">
        <v>1424.666667</v>
      </c>
      <c r="H8" s="193">
        <v>2650</v>
      </c>
    </row>
    <row r="9" spans="1:8" ht="14.25">
      <c r="A9" s="151" t="s">
        <v>95</v>
      </c>
      <c r="B9" s="193">
        <v>1438.8803869999999</v>
      </c>
      <c r="C9" s="193">
        <v>1456.0007880000001</v>
      </c>
      <c r="D9" s="193">
        <v>699.00545529999999</v>
      </c>
      <c r="E9" s="193">
        <v>1400.827059</v>
      </c>
      <c r="F9" s="193">
        <v>1340.3853750000001</v>
      </c>
      <c r="G9" s="193">
        <v>1409.4082129999999</v>
      </c>
      <c r="H9" s="193">
        <v>2469.583333</v>
      </c>
    </row>
    <row r="10" spans="1:8" ht="14.25">
      <c r="A10" s="151" t="s">
        <v>96</v>
      </c>
      <c r="B10" s="193">
        <v>1468.1111109999999</v>
      </c>
      <c r="C10" s="193">
        <v>1483.753463</v>
      </c>
      <c r="D10" s="193">
        <v>750.43522010000004</v>
      </c>
      <c r="E10" s="193">
        <v>1424.3928189999999</v>
      </c>
      <c r="F10" s="193">
        <v>1347.489562</v>
      </c>
      <c r="G10" s="193">
        <v>1429.841463</v>
      </c>
      <c r="H10" s="193">
        <v>2485.3658540000001</v>
      </c>
    </row>
    <row r="11" spans="1:8" ht="14.25">
      <c r="A11" s="81" t="s">
        <v>23</v>
      </c>
      <c r="B11" s="128">
        <f>IFERROR(AVERAGE(B7:B10),"-")</f>
        <v>1443.93075</v>
      </c>
      <c r="C11" s="128">
        <f t="shared" ref="C11:H11" si="0">IFERROR(AVERAGE(C7:C10),"-")</f>
        <v>1468.2126573333335</v>
      </c>
      <c r="D11" s="128">
        <f t="shared" si="0"/>
        <v>727.33178347500007</v>
      </c>
      <c r="E11" s="128">
        <f t="shared" si="0"/>
        <v>1411.2349712499999</v>
      </c>
      <c r="F11" s="128">
        <f t="shared" si="0"/>
        <v>1347.3854897499998</v>
      </c>
      <c r="G11" s="128">
        <f t="shared" si="0"/>
        <v>1419.4037432499999</v>
      </c>
      <c r="H11" s="128">
        <f t="shared" si="0"/>
        <v>2525.22378325</v>
      </c>
    </row>
    <row r="12" spans="1:8" ht="14.25">
      <c r="A12" s="40"/>
      <c r="B12" s="41"/>
      <c r="C12" s="41"/>
      <c r="D12" s="41"/>
      <c r="E12" s="41"/>
      <c r="F12" s="41"/>
      <c r="G12" s="41"/>
      <c r="H12" s="41"/>
    </row>
    <row r="13" spans="1:8" ht="14.25">
      <c r="A13" s="305" t="s">
        <v>114</v>
      </c>
      <c r="B13" s="264"/>
      <c r="C13" s="264"/>
      <c r="D13" s="42"/>
      <c r="E13" s="305" t="s">
        <v>115</v>
      </c>
      <c r="F13" s="264"/>
      <c r="G13" s="264"/>
      <c r="H13" s="40"/>
    </row>
    <row r="14" spans="1:8" ht="14.25">
      <c r="A14" s="306"/>
      <c r="B14" s="264"/>
      <c r="C14" s="264"/>
      <c r="D14" s="42"/>
      <c r="E14" s="306"/>
      <c r="F14" s="264"/>
      <c r="G14" s="264"/>
      <c r="H14" s="40"/>
    </row>
    <row r="15" spans="1:8" ht="14.25">
      <c r="A15" s="43"/>
      <c r="B15" s="44" t="s">
        <v>179</v>
      </c>
      <c r="C15" s="43"/>
      <c r="D15" s="42"/>
      <c r="E15" s="43"/>
      <c r="F15" s="44" t="s">
        <v>263</v>
      </c>
      <c r="G15" s="43"/>
      <c r="H15" s="40"/>
    </row>
    <row r="16" spans="1:8" ht="14.25">
      <c r="A16" s="45"/>
      <c r="B16" s="46" t="s">
        <v>180</v>
      </c>
      <c r="C16" s="45"/>
      <c r="D16" s="40"/>
      <c r="E16" s="45"/>
      <c r="F16" s="46" t="s">
        <v>126</v>
      </c>
      <c r="G16" s="45"/>
      <c r="H16" s="40"/>
    </row>
  </sheetData>
  <mergeCells count="14">
    <mergeCell ref="A1:G1"/>
    <mergeCell ref="A3:H3"/>
    <mergeCell ref="A5:A6"/>
    <mergeCell ref="B5:B6"/>
    <mergeCell ref="D5:D6"/>
    <mergeCell ref="E5:E6"/>
    <mergeCell ref="H5:H6"/>
    <mergeCell ref="F5:F6"/>
    <mergeCell ref="G5:G6"/>
    <mergeCell ref="E13:G13"/>
    <mergeCell ref="E14:G14"/>
    <mergeCell ref="C5:C6"/>
    <mergeCell ref="A13:C13"/>
    <mergeCell ref="A14:C14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17"/>
  <sheetViews>
    <sheetView zoomScale="55" zoomScaleNormal="55" workbookViewId="0">
      <selection activeCell="H10" sqref="H10"/>
    </sheetView>
  </sheetViews>
  <sheetFormatPr defaultColWidth="14.42578125" defaultRowHeight="15.75" customHeight="1"/>
  <cols>
    <col min="1" max="26" width="25.28515625" style="82" customWidth="1"/>
    <col min="27" max="16384" width="14.42578125" style="82"/>
  </cols>
  <sheetData>
    <row r="1" spans="1:8" ht="14.25">
      <c r="A1" s="283" t="s">
        <v>0</v>
      </c>
      <c r="B1" s="290"/>
      <c r="C1" s="290"/>
      <c r="D1" s="290"/>
      <c r="E1" s="290"/>
      <c r="F1" s="290"/>
      <c r="G1" s="291"/>
      <c r="H1" s="83" t="s">
        <v>110</v>
      </c>
    </row>
    <row r="2" spans="1:8" ht="14.25">
      <c r="A2" s="84"/>
      <c r="B2" s="85"/>
      <c r="C2" s="85"/>
      <c r="D2" s="85"/>
      <c r="E2" s="85"/>
      <c r="F2" s="85"/>
      <c r="G2" s="85"/>
      <c r="H2" s="86"/>
    </row>
    <row r="3" spans="1:8" ht="14.25">
      <c r="A3" s="292" t="s">
        <v>111</v>
      </c>
      <c r="B3" s="290"/>
      <c r="C3" s="290"/>
      <c r="D3" s="290"/>
      <c r="E3" s="290"/>
      <c r="F3" s="290"/>
      <c r="G3" s="290"/>
      <c r="H3" s="291"/>
    </row>
    <row r="4" spans="1:8" ht="14.25">
      <c r="A4" s="293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94"/>
      <c r="B5" s="75" t="s">
        <v>10</v>
      </c>
      <c r="C5" s="75" t="s">
        <v>10</v>
      </c>
      <c r="D5" s="75" t="s">
        <v>11</v>
      </c>
      <c r="E5" s="75" t="s">
        <v>12</v>
      </c>
      <c r="F5" s="75" t="s">
        <v>13</v>
      </c>
      <c r="G5" s="75" t="s">
        <v>14</v>
      </c>
      <c r="H5" s="87" t="s">
        <v>15</v>
      </c>
    </row>
    <row r="6" spans="1:8" ht="14.25">
      <c r="A6" s="54" t="s">
        <v>181</v>
      </c>
      <c r="B6" s="88"/>
      <c r="C6" s="88"/>
      <c r="D6" s="88"/>
      <c r="E6" s="88"/>
      <c r="F6" s="88"/>
      <c r="G6" s="88"/>
      <c r="H6" s="89"/>
    </row>
    <row r="7" spans="1:8" ht="14.25">
      <c r="A7" s="90" t="s">
        <v>98</v>
      </c>
      <c r="B7" s="193">
        <v>1565.2777779999999</v>
      </c>
      <c r="C7" s="204" t="s">
        <v>261</v>
      </c>
      <c r="D7" s="193">
        <v>782.57142859999999</v>
      </c>
      <c r="E7" s="193">
        <v>1572.2429910000001</v>
      </c>
      <c r="F7" s="193">
        <v>1527.7981649999999</v>
      </c>
      <c r="G7" s="193">
        <v>1542.4157299999999</v>
      </c>
      <c r="H7" s="204" t="s">
        <v>261</v>
      </c>
    </row>
    <row r="8" spans="1:8" ht="14.25">
      <c r="A8" s="90" t="s">
        <v>99</v>
      </c>
      <c r="B8" s="193">
        <v>1464.197044</v>
      </c>
      <c r="C8" s="204" t="s">
        <v>261</v>
      </c>
      <c r="D8" s="193">
        <v>726.91146189999995</v>
      </c>
      <c r="E8" s="193">
        <v>1488.916201</v>
      </c>
      <c r="F8" s="193">
        <v>1404.695201</v>
      </c>
      <c r="G8" s="193">
        <v>1434.0508219999999</v>
      </c>
      <c r="H8" s="193">
        <v>2650</v>
      </c>
    </row>
    <row r="9" spans="1:8" ht="14.25">
      <c r="A9" s="90" t="s">
        <v>100</v>
      </c>
      <c r="B9" s="193">
        <v>1479.895833</v>
      </c>
      <c r="C9" s="204" t="s">
        <v>261</v>
      </c>
      <c r="D9" s="193">
        <v>715.90189869999995</v>
      </c>
      <c r="E9" s="193">
        <v>1438.512931</v>
      </c>
      <c r="F9" s="193">
        <v>1431.890547</v>
      </c>
      <c r="G9" s="193">
        <v>1469.4716980000001</v>
      </c>
      <c r="H9" s="204" t="s">
        <v>261</v>
      </c>
    </row>
    <row r="10" spans="1:8" ht="14.25">
      <c r="A10" s="90" t="s">
        <v>101</v>
      </c>
      <c r="B10" s="193">
        <v>1495.4651160000001</v>
      </c>
      <c r="C10" s="193">
        <v>1594.461538</v>
      </c>
      <c r="D10" s="193">
        <v>717.69558949999998</v>
      </c>
      <c r="E10" s="193">
        <v>1476.5267180000001</v>
      </c>
      <c r="F10" s="193">
        <v>1402</v>
      </c>
      <c r="G10" s="193">
        <v>1502.148676</v>
      </c>
      <c r="H10" s="193">
        <v>2609.6153850000001</v>
      </c>
    </row>
    <row r="11" spans="1:8" ht="14.25">
      <c r="A11" s="81" t="s">
        <v>23</v>
      </c>
      <c r="B11" s="127">
        <f t="shared" ref="B11:H11" si="0">IFERROR(AVERAGE(B7:B10),"-")</f>
        <v>1501.2089427500002</v>
      </c>
      <c r="C11" s="127">
        <f t="shared" si="0"/>
        <v>1594.461538</v>
      </c>
      <c r="D11" s="127">
        <f t="shared" si="0"/>
        <v>735.770094675</v>
      </c>
      <c r="E11" s="127">
        <f t="shared" si="0"/>
        <v>1494.0497102500001</v>
      </c>
      <c r="F11" s="127">
        <f t="shared" si="0"/>
        <v>1441.5959782499999</v>
      </c>
      <c r="G11" s="127">
        <f t="shared" si="0"/>
        <v>1487.0217315</v>
      </c>
      <c r="H11" s="127">
        <f t="shared" si="0"/>
        <v>2629.8076925</v>
      </c>
    </row>
    <row r="12" spans="1:8" ht="14.25">
      <c r="A12" s="101"/>
      <c r="B12" s="102"/>
      <c r="C12" s="102"/>
      <c r="D12" s="102"/>
      <c r="E12" s="102"/>
      <c r="F12" s="102"/>
      <c r="G12" s="102"/>
      <c r="H12" s="102"/>
    </row>
    <row r="13" spans="1:8" ht="14.25">
      <c r="A13" s="92"/>
      <c r="B13" s="92"/>
      <c r="C13" s="92"/>
      <c r="D13" s="92"/>
      <c r="E13" s="92"/>
      <c r="F13" s="92"/>
      <c r="G13" s="92"/>
      <c r="H13" s="92"/>
    </row>
    <row r="14" spans="1:8" ht="14.25">
      <c r="A14" s="287" t="s">
        <v>114</v>
      </c>
      <c r="B14" s="288"/>
      <c r="C14" s="288"/>
      <c r="D14" s="93"/>
      <c r="E14" s="287" t="s">
        <v>115</v>
      </c>
      <c r="F14" s="288"/>
      <c r="G14" s="288"/>
      <c r="H14" s="92"/>
    </row>
    <row r="15" spans="1:8" ht="14.25">
      <c r="A15" s="94"/>
      <c r="B15" s="94"/>
      <c r="C15" s="94"/>
      <c r="D15" s="93"/>
      <c r="E15" s="94"/>
      <c r="F15" s="94"/>
      <c r="G15" s="94"/>
      <c r="H15" s="92"/>
    </row>
    <row r="16" spans="1:8" ht="14.25">
      <c r="A16" s="311" t="s">
        <v>182</v>
      </c>
      <c r="B16" s="288"/>
      <c r="C16" s="92"/>
      <c r="D16" s="92"/>
      <c r="E16" s="103" t="s">
        <v>183</v>
      </c>
      <c r="F16" s="92"/>
      <c r="G16" s="92"/>
      <c r="H16" s="92"/>
    </row>
    <row r="17" spans="1:5" ht="14.25">
      <c r="A17" s="96" t="s">
        <v>125</v>
      </c>
      <c r="B17" s="92"/>
      <c r="C17" s="92"/>
      <c r="D17" s="92"/>
      <c r="E17" s="96" t="s">
        <v>126</v>
      </c>
    </row>
  </sheetData>
  <mergeCells count="6">
    <mergeCell ref="A16:B16"/>
    <mergeCell ref="A1:G1"/>
    <mergeCell ref="A3:H3"/>
    <mergeCell ref="A4:A5"/>
    <mergeCell ref="A14:C14"/>
    <mergeCell ref="E14:G1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3"/>
  <sheetViews>
    <sheetView zoomScale="55" zoomScaleNormal="55" workbookViewId="0">
      <selection activeCell="H8" sqref="H8"/>
    </sheetView>
  </sheetViews>
  <sheetFormatPr defaultColWidth="14.42578125" defaultRowHeight="15.75" customHeight="1"/>
  <cols>
    <col min="1" max="25" width="25.28515625" customWidth="1"/>
  </cols>
  <sheetData>
    <row r="1" spans="1:8" ht="14.25">
      <c r="A1" s="296" t="s">
        <v>0</v>
      </c>
      <c r="B1" s="269"/>
      <c r="C1" s="269"/>
      <c r="D1" s="269"/>
      <c r="E1" s="269"/>
      <c r="F1" s="269"/>
      <c r="G1" s="276"/>
      <c r="H1" s="31" t="s">
        <v>110</v>
      </c>
    </row>
    <row r="2" spans="1:8" ht="12.75">
      <c r="A2" s="4"/>
      <c r="B2" s="5"/>
      <c r="C2" s="5"/>
      <c r="D2" s="5"/>
      <c r="E2" s="5"/>
      <c r="F2" s="5"/>
      <c r="G2" s="5"/>
      <c r="H2" s="6"/>
    </row>
    <row r="3" spans="1:8" ht="12.75">
      <c r="A3" s="297" t="s">
        <v>111</v>
      </c>
      <c r="B3" s="269"/>
      <c r="C3" s="269"/>
      <c r="D3" s="269"/>
      <c r="E3" s="269"/>
      <c r="F3" s="269"/>
      <c r="G3" s="269"/>
      <c r="H3" s="276"/>
    </row>
    <row r="4" spans="1:8" ht="14.25">
      <c r="A4" s="298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32" t="s">
        <v>10</v>
      </c>
      <c r="C5" s="32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3" t="s">
        <v>15</v>
      </c>
    </row>
    <row r="6" spans="1:8" ht="14.25">
      <c r="A6" s="34" t="s">
        <v>102</v>
      </c>
      <c r="B6" s="252"/>
      <c r="C6" s="253"/>
      <c r="D6" s="253"/>
      <c r="E6" s="253"/>
      <c r="F6" s="253"/>
      <c r="G6" s="253"/>
      <c r="H6" s="254"/>
    </row>
    <row r="7" spans="1:8" ht="14.25">
      <c r="A7" s="97" t="s">
        <v>252</v>
      </c>
      <c r="B7" s="193">
        <v>1431.1538459999999</v>
      </c>
      <c r="C7" s="193">
        <v>1476.4222219999999</v>
      </c>
      <c r="D7" s="193">
        <v>699.40763049999998</v>
      </c>
      <c r="E7" s="193">
        <v>1399.9134200000001</v>
      </c>
      <c r="F7" s="193">
        <v>1294.583333</v>
      </c>
      <c r="G7" s="193">
        <v>1448.9795919999999</v>
      </c>
      <c r="H7" s="204" t="s">
        <v>261</v>
      </c>
    </row>
    <row r="8" spans="1:8" ht="14.25">
      <c r="A8" s="35" t="s">
        <v>23</v>
      </c>
      <c r="B8" s="126">
        <f t="shared" ref="B8:H8" si="0">IFERROR(AVERAGE(B7:B7),"-")</f>
        <v>1431.1538459999999</v>
      </c>
      <c r="C8" s="126">
        <f t="shared" si="0"/>
        <v>1476.4222219999999</v>
      </c>
      <c r="D8" s="126">
        <f t="shared" si="0"/>
        <v>699.40763049999998</v>
      </c>
      <c r="E8" s="126">
        <f t="shared" si="0"/>
        <v>1399.9134200000001</v>
      </c>
      <c r="F8" s="126">
        <f t="shared" si="0"/>
        <v>1294.583333</v>
      </c>
      <c r="G8" s="126">
        <f t="shared" si="0"/>
        <v>1448.9795919999999</v>
      </c>
      <c r="H8" s="126" t="str">
        <f t="shared" si="0"/>
        <v>-</v>
      </c>
    </row>
    <row r="9" spans="1:8" ht="14.25">
      <c r="A9" s="36"/>
      <c r="B9" s="36"/>
      <c r="C9" s="36"/>
      <c r="D9" s="36"/>
      <c r="E9" s="36"/>
      <c r="F9" s="36"/>
      <c r="G9" s="36"/>
      <c r="H9" s="36"/>
    </row>
    <row r="10" spans="1:8" ht="15.75" customHeight="1">
      <c r="A10" s="299" t="s">
        <v>114</v>
      </c>
      <c r="B10" s="264"/>
      <c r="C10" s="264"/>
      <c r="D10" s="37"/>
      <c r="E10" s="300" t="s">
        <v>115</v>
      </c>
      <c r="F10" s="264"/>
      <c r="G10" s="264"/>
      <c r="H10" s="36"/>
    </row>
    <row r="11" spans="1:8" ht="14.25">
      <c r="A11" s="295"/>
      <c r="B11" s="264"/>
      <c r="C11" s="264"/>
      <c r="D11" s="37"/>
      <c r="E11" s="295"/>
      <c r="F11" s="264"/>
      <c r="G11" s="264"/>
      <c r="H11" s="36"/>
    </row>
    <row r="12" spans="1:8" ht="14.25">
      <c r="A12" s="37" t="s">
        <v>168</v>
      </c>
      <c r="B12" s="36"/>
      <c r="C12" s="36"/>
      <c r="D12" s="36"/>
      <c r="E12" s="37" t="s">
        <v>169</v>
      </c>
      <c r="F12" s="36"/>
      <c r="G12" s="36"/>
      <c r="H12" s="36"/>
    </row>
    <row r="13" spans="1:8" ht="14.25">
      <c r="A13" s="38" t="s">
        <v>133</v>
      </c>
      <c r="B13" s="36"/>
      <c r="C13" s="36"/>
      <c r="D13" s="36"/>
      <c r="E13" s="38" t="s">
        <v>126</v>
      </c>
      <c r="F13" s="36"/>
      <c r="G13" s="36"/>
      <c r="H13" s="36"/>
    </row>
  </sheetData>
  <mergeCells count="8">
    <mergeCell ref="A11:C11"/>
    <mergeCell ref="E11:G11"/>
    <mergeCell ref="B6:H6"/>
    <mergeCell ref="A1:G1"/>
    <mergeCell ref="A3:H3"/>
    <mergeCell ref="A4:A5"/>
    <mergeCell ref="A10:C10"/>
    <mergeCell ref="E10:G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7B1E-A7DD-4FD7-AB0A-FEB58B4D2A75}">
  <dimension ref="A1:H13"/>
  <sheetViews>
    <sheetView zoomScale="55" zoomScaleNormal="55" workbookViewId="0">
      <selection activeCell="C8" sqref="C8"/>
    </sheetView>
  </sheetViews>
  <sheetFormatPr defaultColWidth="14.42578125" defaultRowHeight="15.75" customHeight="1"/>
  <cols>
    <col min="1" max="25" width="25.28515625" customWidth="1"/>
  </cols>
  <sheetData>
    <row r="1" spans="1:8" ht="14.25">
      <c r="A1" s="296" t="s">
        <v>0</v>
      </c>
      <c r="B1" s="269"/>
      <c r="C1" s="269"/>
      <c r="D1" s="269"/>
      <c r="E1" s="269"/>
      <c r="F1" s="269"/>
      <c r="G1" s="276"/>
      <c r="H1" s="31" t="s">
        <v>110</v>
      </c>
    </row>
    <row r="2" spans="1:8" ht="12.75">
      <c r="A2" s="4"/>
      <c r="B2" s="5"/>
      <c r="C2" s="5"/>
      <c r="D2" s="5"/>
      <c r="E2" s="5"/>
      <c r="F2" s="5"/>
      <c r="G2" s="5"/>
      <c r="H2" s="6"/>
    </row>
    <row r="3" spans="1:8" ht="12.75">
      <c r="A3" s="297" t="s">
        <v>111</v>
      </c>
      <c r="B3" s="269"/>
      <c r="C3" s="269"/>
      <c r="D3" s="269"/>
      <c r="E3" s="269"/>
      <c r="F3" s="269"/>
      <c r="G3" s="269"/>
      <c r="H3" s="276"/>
    </row>
    <row r="4" spans="1:8" ht="14.25">
      <c r="A4" s="298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32" t="s">
        <v>10</v>
      </c>
      <c r="C5" s="32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3" t="s">
        <v>15</v>
      </c>
    </row>
    <row r="6" spans="1:8" ht="14.25">
      <c r="A6" s="34" t="s">
        <v>268</v>
      </c>
      <c r="B6" s="252"/>
      <c r="C6" s="253"/>
      <c r="D6" s="253"/>
      <c r="E6" s="253"/>
      <c r="F6" s="253"/>
      <c r="G6" s="253"/>
      <c r="H6" s="254"/>
    </row>
    <row r="7" spans="1:8" ht="14.25">
      <c r="A7" s="97" t="s">
        <v>264</v>
      </c>
      <c r="B7" s="193">
        <v>1735</v>
      </c>
      <c r="C7" s="204" t="s">
        <v>261</v>
      </c>
      <c r="D7" s="193">
        <v>800</v>
      </c>
      <c r="E7" s="193">
        <v>1744</v>
      </c>
      <c r="F7" s="193">
        <v>1600</v>
      </c>
      <c r="G7" s="193">
        <v>2400</v>
      </c>
      <c r="H7" s="203" t="s">
        <v>261</v>
      </c>
    </row>
    <row r="8" spans="1:8" ht="14.25">
      <c r="A8" s="35" t="s">
        <v>23</v>
      </c>
      <c r="B8" s="126">
        <f t="shared" ref="B8:H8" si="0">IFERROR(AVERAGE(B7:B7),"-")</f>
        <v>1735</v>
      </c>
      <c r="C8" s="126" t="str">
        <f t="shared" si="0"/>
        <v>-</v>
      </c>
      <c r="D8" s="126">
        <f t="shared" si="0"/>
        <v>800</v>
      </c>
      <c r="E8" s="126">
        <f t="shared" si="0"/>
        <v>1744</v>
      </c>
      <c r="F8" s="126">
        <f t="shared" si="0"/>
        <v>1600</v>
      </c>
      <c r="G8" s="126">
        <f t="shared" si="0"/>
        <v>2400</v>
      </c>
      <c r="H8" s="126" t="str">
        <f t="shared" si="0"/>
        <v>-</v>
      </c>
    </row>
    <row r="9" spans="1:8" ht="14.25">
      <c r="A9" s="36"/>
      <c r="B9" s="36"/>
      <c r="C9" s="36"/>
      <c r="D9" s="36"/>
      <c r="E9" s="36"/>
      <c r="F9" s="36"/>
      <c r="G9" s="36"/>
      <c r="H9" s="36"/>
    </row>
    <row r="10" spans="1:8" ht="15.75" customHeight="1">
      <c r="A10" s="299" t="s">
        <v>114</v>
      </c>
      <c r="B10" s="264"/>
      <c r="C10" s="264"/>
      <c r="D10" s="37"/>
      <c r="E10" s="300" t="s">
        <v>115</v>
      </c>
      <c r="F10" s="264"/>
      <c r="G10" s="264"/>
      <c r="H10" s="36"/>
    </row>
    <row r="11" spans="1:8" ht="14.25">
      <c r="A11" s="295"/>
      <c r="B11" s="264"/>
      <c r="C11" s="264"/>
      <c r="D11" s="37"/>
      <c r="E11" s="295"/>
      <c r="F11" s="264"/>
      <c r="G11" s="264"/>
      <c r="H11" s="36"/>
    </row>
    <row r="12" spans="1:8" ht="14.25">
      <c r="A12" s="37" t="s">
        <v>266</v>
      </c>
      <c r="B12" s="36"/>
      <c r="C12" s="36"/>
      <c r="D12" s="36"/>
      <c r="E12" s="37" t="s">
        <v>265</v>
      </c>
      <c r="F12" s="36"/>
      <c r="G12" s="36"/>
      <c r="H12" s="36"/>
    </row>
    <row r="13" spans="1:8" ht="14.25">
      <c r="A13" s="38" t="s">
        <v>267</v>
      </c>
      <c r="B13" s="36"/>
      <c r="C13" s="36"/>
      <c r="D13" s="36"/>
      <c r="E13" s="38" t="s">
        <v>126</v>
      </c>
      <c r="F13" s="36"/>
      <c r="G13" s="36"/>
      <c r="H13" s="36"/>
    </row>
  </sheetData>
  <mergeCells count="8">
    <mergeCell ref="A11:C11"/>
    <mergeCell ref="E11:G11"/>
    <mergeCell ref="A1:G1"/>
    <mergeCell ref="A3:H3"/>
    <mergeCell ref="A4:A5"/>
    <mergeCell ref="B6:H6"/>
    <mergeCell ref="A10:C10"/>
    <mergeCell ref="E10:G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4CD2-A15E-4448-A9DA-1897F8C87BC4}">
  <dimension ref="A1:H15"/>
  <sheetViews>
    <sheetView zoomScaleNormal="100" workbookViewId="0">
      <selection activeCell="B11" sqref="B11"/>
    </sheetView>
  </sheetViews>
  <sheetFormatPr defaultColWidth="14.42578125" defaultRowHeight="15.75" customHeight="1"/>
  <cols>
    <col min="1" max="25" width="25.28515625" customWidth="1"/>
  </cols>
  <sheetData>
    <row r="1" spans="1:8" ht="14.25">
      <c r="A1" s="296" t="s">
        <v>0</v>
      </c>
      <c r="B1" s="269"/>
      <c r="C1" s="269"/>
      <c r="D1" s="269"/>
      <c r="E1" s="269"/>
      <c r="F1" s="269"/>
      <c r="G1" s="276"/>
      <c r="H1" s="31" t="s">
        <v>110</v>
      </c>
    </row>
    <row r="2" spans="1:8" ht="12.75">
      <c r="A2" s="4"/>
      <c r="B2" s="5"/>
      <c r="C2" s="5"/>
      <c r="D2" s="5"/>
      <c r="E2" s="5"/>
      <c r="F2" s="5"/>
      <c r="G2" s="5"/>
      <c r="H2" s="6"/>
    </row>
    <row r="3" spans="1:8" ht="12.75">
      <c r="A3" s="297" t="s">
        <v>111</v>
      </c>
      <c r="B3" s="269"/>
      <c r="C3" s="269"/>
      <c r="D3" s="269"/>
      <c r="E3" s="269"/>
      <c r="F3" s="269"/>
      <c r="G3" s="269"/>
      <c r="H3" s="276"/>
    </row>
    <row r="4" spans="1:8" ht="14.25">
      <c r="A4" s="298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32" t="s">
        <v>10</v>
      </c>
      <c r="C5" s="32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3" t="s">
        <v>15</v>
      </c>
    </row>
    <row r="6" spans="1:8" ht="14.25">
      <c r="A6" s="34" t="s">
        <v>278</v>
      </c>
      <c r="B6" s="252"/>
      <c r="C6" s="253"/>
      <c r="D6" s="253"/>
      <c r="E6" s="253"/>
      <c r="F6" s="253"/>
      <c r="G6" s="253"/>
      <c r="H6" s="254"/>
    </row>
    <row r="7" spans="1:8" ht="14.25">
      <c r="A7" s="97" t="s">
        <v>279</v>
      </c>
      <c r="B7" s="173">
        <v>1436.2463130000001</v>
      </c>
      <c r="C7" s="216">
        <v>1400</v>
      </c>
      <c r="D7" s="173">
        <v>701.71465969999997</v>
      </c>
      <c r="E7" s="173">
        <v>1450.04187</v>
      </c>
      <c r="F7" s="173">
        <v>1235.018149</v>
      </c>
      <c r="G7" s="173">
        <v>1678.461978</v>
      </c>
      <c r="H7" s="216">
        <v>2435.5522390000001</v>
      </c>
    </row>
    <row r="8" spans="1:8" ht="14.25">
      <c r="A8" s="207" t="s">
        <v>68</v>
      </c>
      <c r="B8" s="217">
        <v>1753.5714290000001</v>
      </c>
      <c r="C8" s="218" t="s">
        <v>261</v>
      </c>
      <c r="D8" s="217">
        <v>850</v>
      </c>
      <c r="E8" s="217">
        <v>1815.625</v>
      </c>
      <c r="F8" s="217">
        <v>1562.5</v>
      </c>
      <c r="G8" s="217">
        <v>2455.5555559999998</v>
      </c>
      <c r="H8" s="218">
        <v>3250</v>
      </c>
    </row>
    <row r="9" spans="1:8" ht="14.25">
      <c r="A9" s="208" t="s">
        <v>70</v>
      </c>
      <c r="B9" s="217">
        <v>2044.444444</v>
      </c>
      <c r="C9" s="218" t="s">
        <v>261</v>
      </c>
      <c r="D9" s="217">
        <v>1409.5238099999999</v>
      </c>
      <c r="E9" s="217">
        <v>1881.9672129999999</v>
      </c>
      <c r="F9" s="217" t="s">
        <v>261</v>
      </c>
      <c r="G9" s="217">
        <v>1876.666667</v>
      </c>
      <c r="H9" s="218" t="s">
        <v>261</v>
      </c>
    </row>
    <row r="10" spans="1:8" ht="14.25">
      <c r="A10" s="35" t="s">
        <v>23</v>
      </c>
      <c r="B10" s="126">
        <f>IFERROR(AVERAGE(B7:B9),"-")</f>
        <v>1744.754062</v>
      </c>
      <c r="C10" s="126">
        <f>IFERROR(AVERAGE(C7:C9),"-")</f>
        <v>1400</v>
      </c>
      <c r="D10" s="126">
        <f t="shared" ref="D10:H10" si="0">IFERROR(AVERAGE(D7:D9),"-")</f>
        <v>987.07948989999988</v>
      </c>
      <c r="E10" s="126">
        <f t="shared" si="0"/>
        <v>1715.8780276666666</v>
      </c>
      <c r="F10" s="126">
        <f t="shared" si="0"/>
        <v>1398.7590745</v>
      </c>
      <c r="G10" s="126">
        <f t="shared" si="0"/>
        <v>2003.5614003333333</v>
      </c>
      <c r="H10" s="126">
        <f t="shared" si="0"/>
        <v>2842.7761195000003</v>
      </c>
    </row>
    <row r="11" spans="1:8" ht="14.25">
      <c r="A11" s="36"/>
      <c r="B11" s="36"/>
      <c r="C11" s="36"/>
      <c r="D11" s="36"/>
      <c r="E11" s="36"/>
      <c r="F11" s="36"/>
      <c r="G11" s="36"/>
      <c r="H11" s="36"/>
    </row>
    <row r="12" spans="1:8" ht="15.75" customHeight="1">
      <c r="A12" s="299" t="s">
        <v>114</v>
      </c>
      <c r="B12" s="264"/>
      <c r="C12" s="264"/>
      <c r="D12" s="37"/>
      <c r="E12" s="300" t="s">
        <v>115</v>
      </c>
      <c r="F12" s="264"/>
      <c r="G12" s="264"/>
      <c r="H12" s="36"/>
    </row>
    <row r="13" spans="1:8" ht="14.25">
      <c r="A13" s="295"/>
      <c r="B13" s="264"/>
      <c r="C13" s="264"/>
      <c r="D13" s="37"/>
      <c r="E13" s="295"/>
      <c r="F13" s="264"/>
      <c r="G13" s="264"/>
      <c r="H13" s="36"/>
    </row>
    <row r="14" spans="1:8" ht="27.6" customHeight="1">
      <c r="A14" s="300" t="s">
        <v>277</v>
      </c>
      <c r="B14" s="300"/>
      <c r="C14" s="36"/>
      <c r="D14" s="36"/>
      <c r="E14" s="37"/>
      <c r="F14" s="36"/>
      <c r="G14" s="36"/>
      <c r="H14" s="36"/>
    </row>
    <row r="15" spans="1:8" ht="14.25">
      <c r="A15" s="38" t="s">
        <v>267</v>
      </c>
      <c r="B15" s="36"/>
      <c r="C15" s="36"/>
      <c r="D15" s="36"/>
      <c r="E15" s="38"/>
      <c r="F15" s="36"/>
      <c r="G15" s="36"/>
      <c r="H15" s="36"/>
    </row>
  </sheetData>
  <mergeCells count="9">
    <mergeCell ref="A13:C13"/>
    <mergeCell ref="E13:G13"/>
    <mergeCell ref="A14:B14"/>
    <mergeCell ref="A1:G1"/>
    <mergeCell ref="A3:H3"/>
    <mergeCell ref="A4:A5"/>
    <mergeCell ref="B6:H6"/>
    <mergeCell ref="A12:C12"/>
    <mergeCell ref="E12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F20" sqref="F20"/>
    </sheetView>
  </sheetViews>
  <sheetFormatPr defaultRowHeight="15.75" customHeight="1"/>
  <cols>
    <col min="1" max="1" width="14.5703125" style="108" customWidth="1"/>
    <col min="2" max="2" width="37.7109375" style="48" customWidth="1"/>
    <col min="3" max="10" width="15.7109375" style="48" customWidth="1"/>
    <col min="11" max="11" width="11.28515625" style="111" customWidth="1"/>
    <col min="12" max="18" width="17.7109375" style="48" customWidth="1"/>
    <col min="19" max="257" width="9.140625" style="48"/>
    <col min="258" max="258" width="11.7109375" style="48" customWidth="1"/>
    <col min="259" max="259" width="14.85546875" style="48" customWidth="1"/>
    <col min="260" max="260" width="11.28515625" style="48" customWidth="1"/>
    <col min="261" max="261" width="10.5703125" style="48" customWidth="1"/>
    <col min="262" max="262" width="8.140625" style="48" customWidth="1"/>
    <col min="263" max="513" width="9.140625" style="48"/>
    <col min="514" max="514" width="11.7109375" style="48" customWidth="1"/>
    <col min="515" max="515" width="14.85546875" style="48" customWidth="1"/>
    <col min="516" max="516" width="11.28515625" style="48" customWidth="1"/>
    <col min="517" max="517" width="10.5703125" style="48" customWidth="1"/>
    <col min="518" max="518" width="8.140625" style="48" customWidth="1"/>
    <col min="519" max="769" width="9.140625" style="48"/>
    <col min="770" max="770" width="11.7109375" style="48" customWidth="1"/>
    <col min="771" max="771" width="14.85546875" style="48" customWidth="1"/>
    <col min="772" max="772" width="11.28515625" style="48" customWidth="1"/>
    <col min="773" max="773" width="10.5703125" style="48" customWidth="1"/>
    <col min="774" max="774" width="8.140625" style="48" customWidth="1"/>
    <col min="775" max="1025" width="9.140625" style="48"/>
    <col min="1026" max="1026" width="11.7109375" style="48" customWidth="1"/>
    <col min="1027" max="1027" width="14.85546875" style="48" customWidth="1"/>
    <col min="1028" max="1028" width="11.28515625" style="48" customWidth="1"/>
    <col min="1029" max="1029" width="10.5703125" style="48" customWidth="1"/>
    <col min="1030" max="1030" width="8.140625" style="48" customWidth="1"/>
    <col min="1031" max="1281" width="9.140625" style="48"/>
    <col min="1282" max="1282" width="11.7109375" style="48" customWidth="1"/>
    <col min="1283" max="1283" width="14.85546875" style="48" customWidth="1"/>
    <col min="1284" max="1284" width="11.28515625" style="48" customWidth="1"/>
    <col min="1285" max="1285" width="10.5703125" style="48" customWidth="1"/>
    <col min="1286" max="1286" width="8.140625" style="48" customWidth="1"/>
    <col min="1287" max="1537" width="9.140625" style="48"/>
    <col min="1538" max="1538" width="11.7109375" style="48" customWidth="1"/>
    <col min="1539" max="1539" width="14.85546875" style="48" customWidth="1"/>
    <col min="1540" max="1540" width="11.28515625" style="48" customWidth="1"/>
    <col min="1541" max="1541" width="10.5703125" style="48" customWidth="1"/>
    <col min="1542" max="1542" width="8.140625" style="48" customWidth="1"/>
    <col min="1543" max="1793" width="9.140625" style="48"/>
    <col min="1794" max="1794" width="11.7109375" style="48" customWidth="1"/>
    <col min="1795" max="1795" width="14.85546875" style="48" customWidth="1"/>
    <col min="1796" max="1796" width="11.28515625" style="48" customWidth="1"/>
    <col min="1797" max="1797" width="10.5703125" style="48" customWidth="1"/>
    <col min="1798" max="1798" width="8.140625" style="48" customWidth="1"/>
    <col min="1799" max="2049" width="9.140625" style="48"/>
    <col min="2050" max="2050" width="11.7109375" style="48" customWidth="1"/>
    <col min="2051" max="2051" width="14.85546875" style="48" customWidth="1"/>
    <col min="2052" max="2052" width="11.28515625" style="48" customWidth="1"/>
    <col min="2053" max="2053" width="10.5703125" style="48" customWidth="1"/>
    <col min="2054" max="2054" width="8.140625" style="48" customWidth="1"/>
    <col min="2055" max="2305" width="9.140625" style="48"/>
    <col min="2306" max="2306" width="11.7109375" style="48" customWidth="1"/>
    <col min="2307" max="2307" width="14.85546875" style="48" customWidth="1"/>
    <col min="2308" max="2308" width="11.28515625" style="48" customWidth="1"/>
    <col min="2309" max="2309" width="10.5703125" style="48" customWidth="1"/>
    <col min="2310" max="2310" width="8.140625" style="48" customWidth="1"/>
    <col min="2311" max="2561" width="9.140625" style="48"/>
    <col min="2562" max="2562" width="11.7109375" style="48" customWidth="1"/>
    <col min="2563" max="2563" width="14.85546875" style="48" customWidth="1"/>
    <col min="2564" max="2564" width="11.28515625" style="48" customWidth="1"/>
    <col min="2565" max="2565" width="10.5703125" style="48" customWidth="1"/>
    <col min="2566" max="2566" width="8.140625" style="48" customWidth="1"/>
    <col min="2567" max="2817" width="9.140625" style="48"/>
    <col min="2818" max="2818" width="11.7109375" style="48" customWidth="1"/>
    <col min="2819" max="2819" width="14.85546875" style="48" customWidth="1"/>
    <col min="2820" max="2820" width="11.28515625" style="48" customWidth="1"/>
    <col min="2821" max="2821" width="10.5703125" style="48" customWidth="1"/>
    <col min="2822" max="2822" width="8.140625" style="48" customWidth="1"/>
    <col min="2823" max="3073" width="9.140625" style="48"/>
    <col min="3074" max="3074" width="11.7109375" style="48" customWidth="1"/>
    <col min="3075" max="3075" width="14.85546875" style="48" customWidth="1"/>
    <col min="3076" max="3076" width="11.28515625" style="48" customWidth="1"/>
    <col min="3077" max="3077" width="10.5703125" style="48" customWidth="1"/>
    <col min="3078" max="3078" width="8.140625" style="48" customWidth="1"/>
    <col min="3079" max="3329" width="9.140625" style="48"/>
    <col min="3330" max="3330" width="11.7109375" style="48" customWidth="1"/>
    <col min="3331" max="3331" width="14.85546875" style="48" customWidth="1"/>
    <col min="3332" max="3332" width="11.28515625" style="48" customWidth="1"/>
    <col min="3333" max="3333" width="10.5703125" style="48" customWidth="1"/>
    <col min="3334" max="3334" width="8.140625" style="48" customWidth="1"/>
    <col min="3335" max="3585" width="9.140625" style="48"/>
    <col min="3586" max="3586" width="11.7109375" style="48" customWidth="1"/>
    <col min="3587" max="3587" width="14.85546875" style="48" customWidth="1"/>
    <col min="3588" max="3588" width="11.28515625" style="48" customWidth="1"/>
    <col min="3589" max="3589" width="10.5703125" style="48" customWidth="1"/>
    <col min="3590" max="3590" width="8.140625" style="48" customWidth="1"/>
    <col min="3591" max="3841" width="9.140625" style="48"/>
    <col min="3842" max="3842" width="11.7109375" style="48" customWidth="1"/>
    <col min="3843" max="3843" width="14.85546875" style="48" customWidth="1"/>
    <col min="3844" max="3844" width="11.28515625" style="48" customWidth="1"/>
    <col min="3845" max="3845" width="10.5703125" style="48" customWidth="1"/>
    <col min="3846" max="3846" width="8.140625" style="48" customWidth="1"/>
    <col min="3847" max="4097" width="9.140625" style="48"/>
    <col min="4098" max="4098" width="11.7109375" style="48" customWidth="1"/>
    <col min="4099" max="4099" width="14.85546875" style="48" customWidth="1"/>
    <col min="4100" max="4100" width="11.28515625" style="48" customWidth="1"/>
    <col min="4101" max="4101" width="10.5703125" style="48" customWidth="1"/>
    <col min="4102" max="4102" width="8.140625" style="48" customWidth="1"/>
    <col min="4103" max="4353" width="9.140625" style="48"/>
    <col min="4354" max="4354" width="11.7109375" style="48" customWidth="1"/>
    <col min="4355" max="4355" width="14.85546875" style="48" customWidth="1"/>
    <col min="4356" max="4356" width="11.28515625" style="48" customWidth="1"/>
    <col min="4357" max="4357" width="10.5703125" style="48" customWidth="1"/>
    <col min="4358" max="4358" width="8.140625" style="48" customWidth="1"/>
    <col min="4359" max="4609" width="9.140625" style="48"/>
    <col min="4610" max="4610" width="11.7109375" style="48" customWidth="1"/>
    <col min="4611" max="4611" width="14.85546875" style="48" customWidth="1"/>
    <col min="4612" max="4612" width="11.28515625" style="48" customWidth="1"/>
    <col min="4613" max="4613" width="10.5703125" style="48" customWidth="1"/>
    <col min="4614" max="4614" width="8.140625" style="48" customWidth="1"/>
    <col min="4615" max="4865" width="9.140625" style="48"/>
    <col min="4866" max="4866" width="11.7109375" style="48" customWidth="1"/>
    <col min="4867" max="4867" width="14.85546875" style="48" customWidth="1"/>
    <col min="4868" max="4868" width="11.28515625" style="48" customWidth="1"/>
    <col min="4869" max="4869" width="10.5703125" style="48" customWidth="1"/>
    <col min="4870" max="4870" width="8.140625" style="48" customWidth="1"/>
    <col min="4871" max="5121" width="9.140625" style="48"/>
    <col min="5122" max="5122" width="11.7109375" style="48" customWidth="1"/>
    <col min="5123" max="5123" width="14.85546875" style="48" customWidth="1"/>
    <col min="5124" max="5124" width="11.28515625" style="48" customWidth="1"/>
    <col min="5125" max="5125" width="10.5703125" style="48" customWidth="1"/>
    <col min="5126" max="5126" width="8.140625" style="48" customWidth="1"/>
    <col min="5127" max="5377" width="9.140625" style="48"/>
    <col min="5378" max="5378" width="11.7109375" style="48" customWidth="1"/>
    <col min="5379" max="5379" width="14.85546875" style="48" customWidth="1"/>
    <col min="5380" max="5380" width="11.28515625" style="48" customWidth="1"/>
    <col min="5381" max="5381" width="10.5703125" style="48" customWidth="1"/>
    <col min="5382" max="5382" width="8.140625" style="48" customWidth="1"/>
    <col min="5383" max="5633" width="9.140625" style="48"/>
    <col min="5634" max="5634" width="11.7109375" style="48" customWidth="1"/>
    <col min="5635" max="5635" width="14.85546875" style="48" customWidth="1"/>
    <col min="5636" max="5636" width="11.28515625" style="48" customWidth="1"/>
    <col min="5637" max="5637" width="10.5703125" style="48" customWidth="1"/>
    <col min="5638" max="5638" width="8.140625" style="48" customWidth="1"/>
    <col min="5639" max="5889" width="9.140625" style="48"/>
    <col min="5890" max="5890" width="11.7109375" style="48" customWidth="1"/>
    <col min="5891" max="5891" width="14.85546875" style="48" customWidth="1"/>
    <col min="5892" max="5892" width="11.28515625" style="48" customWidth="1"/>
    <col min="5893" max="5893" width="10.5703125" style="48" customWidth="1"/>
    <col min="5894" max="5894" width="8.140625" style="48" customWidth="1"/>
    <col min="5895" max="6145" width="9.140625" style="48"/>
    <col min="6146" max="6146" width="11.7109375" style="48" customWidth="1"/>
    <col min="6147" max="6147" width="14.85546875" style="48" customWidth="1"/>
    <col min="6148" max="6148" width="11.28515625" style="48" customWidth="1"/>
    <col min="6149" max="6149" width="10.5703125" style="48" customWidth="1"/>
    <col min="6150" max="6150" width="8.140625" style="48" customWidth="1"/>
    <col min="6151" max="6401" width="9.140625" style="48"/>
    <col min="6402" max="6402" width="11.7109375" style="48" customWidth="1"/>
    <col min="6403" max="6403" width="14.85546875" style="48" customWidth="1"/>
    <col min="6404" max="6404" width="11.28515625" style="48" customWidth="1"/>
    <col min="6405" max="6405" width="10.5703125" style="48" customWidth="1"/>
    <col min="6406" max="6406" width="8.140625" style="48" customWidth="1"/>
    <col min="6407" max="6657" width="9.140625" style="48"/>
    <col min="6658" max="6658" width="11.7109375" style="48" customWidth="1"/>
    <col min="6659" max="6659" width="14.85546875" style="48" customWidth="1"/>
    <col min="6660" max="6660" width="11.28515625" style="48" customWidth="1"/>
    <col min="6661" max="6661" width="10.5703125" style="48" customWidth="1"/>
    <col min="6662" max="6662" width="8.140625" style="48" customWidth="1"/>
    <col min="6663" max="6913" width="9.140625" style="48"/>
    <col min="6914" max="6914" width="11.7109375" style="48" customWidth="1"/>
    <col min="6915" max="6915" width="14.85546875" style="48" customWidth="1"/>
    <col min="6916" max="6916" width="11.28515625" style="48" customWidth="1"/>
    <col min="6917" max="6917" width="10.5703125" style="48" customWidth="1"/>
    <col min="6918" max="6918" width="8.140625" style="48" customWidth="1"/>
    <col min="6919" max="7169" width="9.140625" style="48"/>
    <col min="7170" max="7170" width="11.7109375" style="48" customWidth="1"/>
    <col min="7171" max="7171" width="14.85546875" style="48" customWidth="1"/>
    <col min="7172" max="7172" width="11.28515625" style="48" customWidth="1"/>
    <col min="7173" max="7173" width="10.5703125" style="48" customWidth="1"/>
    <col min="7174" max="7174" width="8.140625" style="48" customWidth="1"/>
    <col min="7175" max="7425" width="9.140625" style="48"/>
    <col min="7426" max="7426" width="11.7109375" style="48" customWidth="1"/>
    <col min="7427" max="7427" width="14.85546875" style="48" customWidth="1"/>
    <col min="7428" max="7428" width="11.28515625" style="48" customWidth="1"/>
    <col min="7429" max="7429" width="10.5703125" style="48" customWidth="1"/>
    <col min="7430" max="7430" width="8.140625" style="48" customWidth="1"/>
    <col min="7431" max="7681" width="9.140625" style="48"/>
    <col min="7682" max="7682" width="11.7109375" style="48" customWidth="1"/>
    <col min="7683" max="7683" width="14.85546875" style="48" customWidth="1"/>
    <col min="7684" max="7684" width="11.28515625" style="48" customWidth="1"/>
    <col min="7685" max="7685" width="10.5703125" style="48" customWidth="1"/>
    <col min="7686" max="7686" width="8.140625" style="48" customWidth="1"/>
    <col min="7687" max="7937" width="9.140625" style="48"/>
    <col min="7938" max="7938" width="11.7109375" style="48" customWidth="1"/>
    <col min="7939" max="7939" width="14.85546875" style="48" customWidth="1"/>
    <col min="7940" max="7940" width="11.28515625" style="48" customWidth="1"/>
    <col min="7941" max="7941" width="10.5703125" style="48" customWidth="1"/>
    <col min="7942" max="7942" width="8.140625" style="48" customWidth="1"/>
    <col min="7943" max="8193" width="9.140625" style="48"/>
    <col min="8194" max="8194" width="11.7109375" style="48" customWidth="1"/>
    <col min="8195" max="8195" width="14.85546875" style="48" customWidth="1"/>
    <col min="8196" max="8196" width="11.28515625" style="48" customWidth="1"/>
    <col min="8197" max="8197" width="10.5703125" style="48" customWidth="1"/>
    <col min="8198" max="8198" width="8.140625" style="48" customWidth="1"/>
    <col min="8199" max="8449" width="9.140625" style="48"/>
    <col min="8450" max="8450" width="11.7109375" style="48" customWidth="1"/>
    <col min="8451" max="8451" width="14.85546875" style="48" customWidth="1"/>
    <col min="8452" max="8452" width="11.28515625" style="48" customWidth="1"/>
    <col min="8453" max="8453" width="10.5703125" style="48" customWidth="1"/>
    <col min="8454" max="8454" width="8.140625" style="48" customWidth="1"/>
    <col min="8455" max="8705" width="9.140625" style="48"/>
    <col min="8706" max="8706" width="11.7109375" style="48" customWidth="1"/>
    <col min="8707" max="8707" width="14.85546875" style="48" customWidth="1"/>
    <col min="8708" max="8708" width="11.28515625" style="48" customWidth="1"/>
    <col min="8709" max="8709" width="10.5703125" style="48" customWidth="1"/>
    <col min="8710" max="8710" width="8.140625" style="48" customWidth="1"/>
    <col min="8711" max="8961" width="9.140625" style="48"/>
    <col min="8962" max="8962" width="11.7109375" style="48" customWidth="1"/>
    <col min="8963" max="8963" width="14.85546875" style="48" customWidth="1"/>
    <col min="8964" max="8964" width="11.28515625" style="48" customWidth="1"/>
    <col min="8965" max="8965" width="10.5703125" style="48" customWidth="1"/>
    <col min="8966" max="8966" width="8.140625" style="48" customWidth="1"/>
    <col min="8967" max="9217" width="9.140625" style="48"/>
    <col min="9218" max="9218" width="11.7109375" style="48" customWidth="1"/>
    <col min="9219" max="9219" width="14.85546875" style="48" customWidth="1"/>
    <col min="9220" max="9220" width="11.28515625" style="48" customWidth="1"/>
    <col min="9221" max="9221" width="10.5703125" style="48" customWidth="1"/>
    <col min="9222" max="9222" width="8.140625" style="48" customWidth="1"/>
    <col min="9223" max="9473" width="9.140625" style="48"/>
    <col min="9474" max="9474" width="11.7109375" style="48" customWidth="1"/>
    <col min="9475" max="9475" width="14.85546875" style="48" customWidth="1"/>
    <col min="9476" max="9476" width="11.28515625" style="48" customWidth="1"/>
    <col min="9477" max="9477" width="10.5703125" style="48" customWidth="1"/>
    <col min="9478" max="9478" width="8.140625" style="48" customWidth="1"/>
    <col min="9479" max="9729" width="9.140625" style="48"/>
    <col min="9730" max="9730" width="11.7109375" style="48" customWidth="1"/>
    <col min="9731" max="9731" width="14.85546875" style="48" customWidth="1"/>
    <col min="9732" max="9732" width="11.28515625" style="48" customWidth="1"/>
    <col min="9733" max="9733" width="10.5703125" style="48" customWidth="1"/>
    <col min="9734" max="9734" width="8.140625" style="48" customWidth="1"/>
    <col min="9735" max="9985" width="9.140625" style="48"/>
    <col min="9986" max="9986" width="11.7109375" style="48" customWidth="1"/>
    <col min="9987" max="9987" width="14.85546875" style="48" customWidth="1"/>
    <col min="9988" max="9988" width="11.28515625" style="48" customWidth="1"/>
    <col min="9989" max="9989" width="10.5703125" style="48" customWidth="1"/>
    <col min="9990" max="9990" width="8.140625" style="48" customWidth="1"/>
    <col min="9991" max="10241" width="9.140625" style="48"/>
    <col min="10242" max="10242" width="11.7109375" style="48" customWidth="1"/>
    <col min="10243" max="10243" width="14.85546875" style="48" customWidth="1"/>
    <col min="10244" max="10244" width="11.28515625" style="48" customWidth="1"/>
    <col min="10245" max="10245" width="10.5703125" style="48" customWidth="1"/>
    <col min="10246" max="10246" width="8.140625" style="48" customWidth="1"/>
    <col min="10247" max="10497" width="9.140625" style="48"/>
    <col min="10498" max="10498" width="11.7109375" style="48" customWidth="1"/>
    <col min="10499" max="10499" width="14.85546875" style="48" customWidth="1"/>
    <col min="10500" max="10500" width="11.28515625" style="48" customWidth="1"/>
    <col min="10501" max="10501" width="10.5703125" style="48" customWidth="1"/>
    <col min="10502" max="10502" width="8.140625" style="48" customWidth="1"/>
    <col min="10503" max="10753" width="9.140625" style="48"/>
    <col min="10754" max="10754" width="11.7109375" style="48" customWidth="1"/>
    <col min="10755" max="10755" width="14.85546875" style="48" customWidth="1"/>
    <col min="10756" max="10756" width="11.28515625" style="48" customWidth="1"/>
    <col min="10757" max="10757" width="10.5703125" style="48" customWidth="1"/>
    <col min="10758" max="10758" width="8.140625" style="48" customWidth="1"/>
    <col min="10759" max="11009" width="9.140625" style="48"/>
    <col min="11010" max="11010" width="11.7109375" style="48" customWidth="1"/>
    <col min="11011" max="11011" width="14.85546875" style="48" customWidth="1"/>
    <col min="11012" max="11012" width="11.28515625" style="48" customWidth="1"/>
    <col min="11013" max="11013" width="10.5703125" style="48" customWidth="1"/>
    <col min="11014" max="11014" width="8.140625" style="48" customWidth="1"/>
    <col min="11015" max="11265" width="9.140625" style="48"/>
    <col min="11266" max="11266" width="11.7109375" style="48" customWidth="1"/>
    <col min="11267" max="11267" width="14.85546875" style="48" customWidth="1"/>
    <col min="11268" max="11268" width="11.28515625" style="48" customWidth="1"/>
    <col min="11269" max="11269" width="10.5703125" style="48" customWidth="1"/>
    <col min="11270" max="11270" width="8.140625" style="48" customWidth="1"/>
    <col min="11271" max="11521" width="9.140625" style="48"/>
    <col min="11522" max="11522" width="11.7109375" style="48" customWidth="1"/>
    <col min="11523" max="11523" width="14.85546875" style="48" customWidth="1"/>
    <col min="11524" max="11524" width="11.28515625" style="48" customWidth="1"/>
    <col min="11525" max="11525" width="10.5703125" style="48" customWidth="1"/>
    <col min="11526" max="11526" width="8.140625" style="48" customWidth="1"/>
    <col min="11527" max="11777" width="9.140625" style="48"/>
    <col min="11778" max="11778" width="11.7109375" style="48" customWidth="1"/>
    <col min="11779" max="11779" width="14.85546875" style="48" customWidth="1"/>
    <col min="11780" max="11780" width="11.28515625" style="48" customWidth="1"/>
    <col min="11781" max="11781" width="10.5703125" style="48" customWidth="1"/>
    <col min="11782" max="11782" width="8.140625" style="48" customWidth="1"/>
    <col min="11783" max="12033" width="9.140625" style="48"/>
    <col min="12034" max="12034" width="11.7109375" style="48" customWidth="1"/>
    <col min="12035" max="12035" width="14.85546875" style="48" customWidth="1"/>
    <col min="12036" max="12036" width="11.28515625" style="48" customWidth="1"/>
    <col min="12037" max="12037" width="10.5703125" style="48" customWidth="1"/>
    <col min="12038" max="12038" width="8.140625" style="48" customWidth="1"/>
    <col min="12039" max="12289" width="9.140625" style="48"/>
    <col min="12290" max="12290" width="11.7109375" style="48" customWidth="1"/>
    <col min="12291" max="12291" width="14.85546875" style="48" customWidth="1"/>
    <col min="12292" max="12292" width="11.28515625" style="48" customWidth="1"/>
    <col min="12293" max="12293" width="10.5703125" style="48" customWidth="1"/>
    <col min="12294" max="12294" width="8.140625" style="48" customWidth="1"/>
    <col min="12295" max="12545" width="9.140625" style="48"/>
    <col min="12546" max="12546" width="11.7109375" style="48" customWidth="1"/>
    <col min="12547" max="12547" width="14.85546875" style="48" customWidth="1"/>
    <col min="12548" max="12548" width="11.28515625" style="48" customWidth="1"/>
    <col min="12549" max="12549" width="10.5703125" style="48" customWidth="1"/>
    <col min="12550" max="12550" width="8.140625" style="48" customWidth="1"/>
    <col min="12551" max="12801" width="9.140625" style="48"/>
    <col min="12802" max="12802" width="11.7109375" style="48" customWidth="1"/>
    <col min="12803" max="12803" width="14.85546875" style="48" customWidth="1"/>
    <col min="12804" max="12804" width="11.28515625" style="48" customWidth="1"/>
    <col min="12805" max="12805" width="10.5703125" style="48" customWidth="1"/>
    <col min="12806" max="12806" width="8.140625" style="48" customWidth="1"/>
    <col min="12807" max="13057" width="9.140625" style="48"/>
    <col min="13058" max="13058" width="11.7109375" style="48" customWidth="1"/>
    <col min="13059" max="13059" width="14.85546875" style="48" customWidth="1"/>
    <col min="13060" max="13060" width="11.28515625" style="48" customWidth="1"/>
    <col min="13061" max="13061" width="10.5703125" style="48" customWidth="1"/>
    <col min="13062" max="13062" width="8.140625" style="48" customWidth="1"/>
    <col min="13063" max="13313" width="9.140625" style="48"/>
    <col min="13314" max="13314" width="11.7109375" style="48" customWidth="1"/>
    <col min="13315" max="13315" width="14.85546875" style="48" customWidth="1"/>
    <col min="13316" max="13316" width="11.28515625" style="48" customWidth="1"/>
    <col min="13317" max="13317" width="10.5703125" style="48" customWidth="1"/>
    <col min="13318" max="13318" width="8.140625" style="48" customWidth="1"/>
    <col min="13319" max="13569" width="9.140625" style="48"/>
    <col min="13570" max="13570" width="11.7109375" style="48" customWidth="1"/>
    <col min="13571" max="13571" width="14.85546875" style="48" customWidth="1"/>
    <col min="13572" max="13572" width="11.28515625" style="48" customWidth="1"/>
    <col min="13573" max="13573" width="10.5703125" style="48" customWidth="1"/>
    <col min="13574" max="13574" width="8.140625" style="48" customWidth="1"/>
    <col min="13575" max="13825" width="9.140625" style="48"/>
    <col min="13826" max="13826" width="11.7109375" style="48" customWidth="1"/>
    <col min="13827" max="13827" width="14.85546875" style="48" customWidth="1"/>
    <col min="13828" max="13828" width="11.28515625" style="48" customWidth="1"/>
    <col min="13829" max="13829" width="10.5703125" style="48" customWidth="1"/>
    <col min="13830" max="13830" width="8.140625" style="48" customWidth="1"/>
    <col min="13831" max="14081" width="9.140625" style="48"/>
    <col min="14082" max="14082" width="11.7109375" style="48" customWidth="1"/>
    <col min="14083" max="14083" width="14.85546875" style="48" customWidth="1"/>
    <col min="14084" max="14084" width="11.28515625" style="48" customWidth="1"/>
    <col min="14085" max="14085" width="10.5703125" style="48" customWidth="1"/>
    <col min="14086" max="14086" width="8.140625" style="48" customWidth="1"/>
    <col min="14087" max="14337" width="9.140625" style="48"/>
    <col min="14338" max="14338" width="11.7109375" style="48" customWidth="1"/>
    <col min="14339" max="14339" width="14.85546875" style="48" customWidth="1"/>
    <col min="14340" max="14340" width="11.28515625" style="48" customWidth="1"/>
    <col min="14341" max="14341" width="10.5703125" style="48" customWidth="1"/>
    <col min="14342" max="14342" width="8.140625" style="48" customWidth="1"/>
    <col min="14343" max="14593" width="9.140625" style="48"/>
    <col min="14594" max="14594" width="11.7109375" style="48" customWidth="1"/>
    <col min="14595" max="14595" width="14.85546875" style="48" customWidth="1"/>
    <col min="14596" max="14596" width="11.28515625" style="48" customWidth="1"/>
    <col min="14597" max="14597" width="10.5703125" style="48" customWidth="1"/>
    <col min="14598" max="14598" width="8.140625" style="48" customWidth="1"/>
    <col min="14599" max="14849" width="9.140625" style="48"/>
    <col min="14850" max="14850" width="11.7109375" style="48" customWidth="1"/>
    <col min="14851" max="14851" width="14.85546875" style="48" customWidth="1"/>
    <col min="14852" max="14852" width="11.28515625" style="48" customWidth="1"/>
    <col min="14853" max="14853" width="10.5703125" style="48" customWidth="1"/>
    <col min="14854" max="14854" width="8.140625" style="48" customWidth="1"/>
    <col min="14855" max="15105" width="9.140625" style="48"/>
    <col min="15106" max="15106" width="11.7109375" style="48" customWidth="1"/>
    <col min="15107" max="15107" width="14.85546875" style="48" customWidth="1"/>
    <col min="15108" max="15108" width="11.28515625" style="48" customWidth="1"/>
    <col min="15109" max="15109" width="10.5703125" style="48" customWidth="1"/>
    <col min="15110" max="15110" width="8.140625" style="48" customWidth="1"/>
    <col min="15111" max="15361" width="9.140625" style="48"/>
    <col min="15362" max="15362" width="11.7109375" style="48" customWidth="1"/>
    <col min="15363" max="15363" width="14.85546875" style="48" customWidth="1"/>
    <col min="15364" max="15364" width="11.28515625" style="48" customWidth="1"/>
    <col min="15365" max="15365" width="10.5703125" style="48" customWidth="1"/>
    <col min="15366" max="15366" width="8.140625" style="48" customWidth="1"/>
    <col min="15367" max="15617" width="9.140625" style="48"/>
    <col min="15618" max="15618" width="11.7109375" style="48" customWidth="1"/>
    <col min="15619" max="15619" width="14.85546875" style="48" customWidth="1"/>
    <col min="15620" max="15620" width="11.28515625" style="48" customWidth="1"/>
    <col min="15621" max="15621" width="10.5703125" style="48" customWidth="1"/>
    <col min="15622" max="15622" width="8.140625" style="48" customWidth="1"/>
    <col min="15623" max="15873" width="9.140625" style="48"/>
    <col min="15874" max="15874" width="11.7109375" style="48" customWidth="1"/>
    <col min="15875" max="15875" width="14.85546875" style="48" customWidth="1"/>
    <col min="15876" max="15876" width="11.28515625" style="48" customWidth="1"/>
    <col min="15877" max="15877" width="10.5703125" style="48" customWidth="1"/>
    <col min="15878" max="15878" width="8.140625" style="48" customWidth="1"/>
    <col min="15879" max="16129" width="9.140625" style="48"/>
    <col min="16130" max="16130" width="11.7109375" style="48" customWidth="1"/>
    <col min="16131" max="16131" width="14.85546875" style="48" customWidth="1"/>
    <col min="16132" max="16132" width="11.28515625" style="48" customWidth="1"/>
    <col min="16133" max="16133" width="10.5703125" style="48" customWidth="1"/>
    <col min="16134" max="16134" width="8.140625" style="48" customWidth="1"/>
    <col min="16135" max="16384" width="9.140625" style="48"/>
  </cols>
  <sheetData>
    <row r="1" spans="1:18" ht="15.75" customHeight="1">
      <c r="A1" s="107"/>
      <c r="B1" s="47"/>
      <c r="C1" s="47"/>
      <c r="D1" s="47" t="s">
        <v>248</v>
      </c>
      <c r="E1" s="47"/>
      <c r="F1" s="47"/>
      <c r="G1" s="47"/>
      <c r="H1" s="47"/>
      <c r="I1" s="47"/>
    </row>
    <row r="2" spans="1:18" ht="15.75" customHeight="1">
      <c r="A2" s="107"/>
      <c r="B2" s="47"/>
      <c r="C2" s="47"/>
      <c r="D2" s="47"/>
      <c r="E2" s="47"/>
      <c r="F2" s="47"/>
      <c r="G2" s="47"/>
      <c r="H2" s="47"/>
      <c r="I2" s="47"/>
    </row>
    <row r="3" spans="1:18" ht="15.75" customHeight="1">
      <c r="A3" s="107" t="s">
        <v>184</v>
      </c>
      <c r="B3" s="47" t="s">
        <v>185</v>
      </c>
      <c r="C3" s="47" t="s">
        <v>186</v>
      </c>
      <c r="D3" s="47" t="s">
        <v>186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K3" s="261" t="s">
        <v>241</v>
      </c>
      <c r="L3" s="261"/>
      <c r="M3" s="261"/>
      <c r="N3" s="261"/>
      <c r="O3" s="261"/>
      <c r="P3" s="261"/>
      <c r="Q3" s="261"/>
      <c r="R3" s="261"/>
    </row>
    <row r="4" spans="1:18" ht="15.75" customHeight="1">
      <c r="A4" s="107"/>
      <c r="B4" s="47"/>
      <c r="C4" s="47" t="s">
        <v>10</v>
      </c>
      <c r="D4" s="47" t="s">
        <v>10</v>
      </c>
      <c r="E4" s="47" t="s">
        <v>11</v>
      </c>
      <c r="F4" s="47" t="s">
        <v>12</v>
      </c>
      <c r="G4" s="47" t="s">
        <v>13</v>
      </c>
      <c r="H4" s="47" t="s">
        <v>14</v>
      </c>
      <c r="I4" s="47" t="s">
        <v>15</v>
      </c>
      <c r="K4" s="262" t="s">
        <v>242</v>
      </c>
      <c r="L4" s="47" t="s">
        <v>186</v>
      </c>
      <c r="M4" s="47" t="s">
        <v>186</v>
      </c>
      <c r="N4" s="47" t="s">
        <v>5</v>
      </c>
      <c r="O4" s="47" t="s">
        <v>6</v>
      </c>
      <c r="P4" s="47" t="s">
        <v>7</v>
      </c>
      <c r="Q4" s="47" t="s">
        <v>8</v>
      </c>
      <c r="R4" s="47" t="s">
        <v>9</v>
      </c>
    </row>
    <row r="5" spans="1:18" ht="15.75" customHeight="1">
      <c r="A5" s="107"/>
      <c r="B5" s="47"/>
      <c r="C5" s="47" t="s">
        <v>187</v>
      </c>
      <c r="D5" s="47" t="s">
        <v>188</v>
      </c>
      <c r="E5" s="47"/>
      <c r="F5" s="47"/>
      <c r="G5" s="47"/>
      <c r="H5" s="47"/>
      <c r="I5" s="47"/>
      <c r="K5" s="262"/>
      <c r="L5" s="47" t="s">
        <v>10</v>
      </c>
      <c r="M5" s="47" t="s">
        <v>10</v>
      </c>
      <c r="N5" s="47" t="s">
        <v>11</v>
      </c>
      <c r="O5" s="47" t="s">
        <v>12</v>
      </c>
      <c r="P5" s="47" t="s">
        <v>13</v>
      </c>
      <c r="Q5" s="47" t="s">
        <v>14</v>
      </c>
      <c r="R5" s="47" t="s">
        <v>15</v>
      </c>
    </row>
    <row r="6" spans="1:18" ht="15.75" customHeight="1">
      <c r="A6" s="107" t="s">
        <v>272</v>
      </c>
      <c r="B6" s="49" t="s">
        <v>271</v>
      </c>
      <c r="C6" s="49">
        <v>1623.47550446429</v>
      </c>
      <c r="D6" s="49">
        <v>1576.0848504273504</v>
      </c>
      <c r="E6" s="49">
        <v>818.11728472222217</v>
      </c>
      <c r="F6" s="49">
        <v>1573.6347361111111</v>
      </c>
      <c r="G6" s="49">
        <v>1432.4478819444446</v>
      </c>
      <c r="H6" s="49">
        <v>1885.2497777777778</v>
      </c>
      <c r="I6" s="49">
        <v>2532.0570833333331</v>
      </c>
      <c r="J6" s="109"/>
      <c r="K6" s="112">
        <v>1</v>
      </c>
      <c r="L6" s="49">
        <f>IF(C7-C6=0, "-", C7-C6)</f>
        <v>2.4221542658688122</v>
      </c>
      <c r="M6" s="49">
        <f t="shared" ref="M6:R21" si="0">IF(D7-D6=0, "-", D7-D6)</f>
        <v>-19.824572649572474</v>
      </c>
      <c r="N6" s="49">
        <f t="shared" si="0"/>
        <v>-4.5054201388887805</v>
      </c>
      <c r="O6" s="49">
        <f t="shared" si="0"/>
        <v>-2.3384479166666097</v>
      </c>
      <c r="P6" s="49">
        <f t="shared" si="0"/>
        <v>-7.1956250000000637</v>
      </c>
      <c r="Q6" s="49">
        <f t="shared" si="0"/>
        <v>33.624656746031633</v>
      </c>
      <c r="R6" s="49">
        <f t="shared" si="0"/>
        <v>-0.81430555555562023</v>
      </c>
    </row>
    <row r="7" spans="1:18" ht="15.75" customHeight="1">
      <c r="A7" s="107" t="s">
        <v>189</v>
      </c>
      <c r="B7" s="47" t="s">
        <v>275</v>
      </c>
      <c r="C7" s="49">
        <v>1625.8976587301588</v>
      </c>
      <c r="D7" s="49">
        <v>1556.2602777777779</v>
      </c>
      <c r="E7" s="49">
        <v>813.61186458333339</v>
      </c>
      <c r="F7" s="49">
        <v>1571.2962881944445</v>
      </c>
      <c r="G7" s="49">
        <v>1425.2522569444445</v>
      </c>
      <c r="H7" s="49">
        <v>1918.8744345238094</v>
      </c>
      <c r="I7" s="49">
        <v>2531.2427777777775</v>
      </c>
      <c r="J7" s="109"/>
      <c r="K7" s="112">
        <v>2</v>
      </c>
      <c r="L7" s="113">
        <f>IF(C8-C7=0, "-", C8-C7)</f>
        <v>-5.888462301587424</v>
      </c>
      <c r="M7" s="113">
        <f t="shared" si="0"/>
        <v>13.821952991452918</v>
      </c>
      <c r="N7" s="113">
        <f t="shared" si="0"/>
        <v>3.6388124999999718</v>
      </c>
      <c r="O7" s="113">
        <f t="shared" si="0"/>
        <v>1.3451106150794203</v>
      </c>
      <c r="P7" s="113">
        <f t="shared" si="0"/>
        <v>2.7947534722222827</v>
      </c>
      <c r="Q7" s="113">
        <f t="shared" si="0"/>
        <v>-44.167878968253945</v>
      </c>
      <c r="R7" s="113">
        <f t="shared" si="0"/>
        <v>-13.303652777777643</v>
      </c>
    </row>
    <row r="8" spans="1:18" ht="15.75" customHeight="1">
      <c r="A8" s="107" t="s">
        <v>190</v>
      </c>
      <c r="B8" s="47" t="s">
        <v>274</v>
      </c>
      <c r="C8" s="49">
        <v>1620.0091964285714</v>
      </c>
      <c r="D8" s="49">
        <v>1570.0822307692308</v>
      </c>
      <c r="E8" s="49">
        <v>817.25067708333336</v>
      </c>
      <c r="F8" s="49">
        <v>1572.6413988095239</v>
      </c>
      <c r="G8" s="49">
        <v>1428.0470104166668</v>
      </c>
      <c r="H8" s="49">
        <v>1874.7065555555555</v>
      </c>
      <c r="I8" s="49">
        <v>2517.9391249999999</v>
      </c>
      <c r="J8" s="109"/>
      <c r="K8" s="112">
        <v>3</v>
      </c>
      <c r="L8" s="113">
        <f t="shared" ref="L8:R57" si="1">IF(C9-C8=0, "-", C9-C8)</f>
        <v>-15.859275688095067</v>
      </c>
      <c r="M8" s="113">
        <f t="shared" si="0"/>
        <v>7.2389032935898285</v>
      </c>
      <c r="N8" s="113">
        <f t="shared" si="0"/>
        <v>-11.45795583727886</v>
      </c>
      <c r="O8" s="113">
        <f t="shared" si="0"/>
        <v>-26.320300043568295</v>
      </c>
      <c r="P8" s="113">
        <f t="shared" si="0"/>
        <v>14.930521126193298</v>
      </c>
      <c r="Q8" s="113">
        <f t="shared" si="0"/>
        <v>-37.905601537301436</v>
      </c>
      <c r="R8" s="113">
        <f t="shared" si="0"/>
        <v>15.055436468750031</v>
      </c>
    </row>
    <row r="9" spans="1:18" ht="15.75" customHeight="1">
      <c r="A9" s="107" t="s">
        <v>191</v>
      </c>
      <c r="B9" s="47" t="s">
        <v>281</v>
      </c>
      <c r="C9" s="49">
        <v>1604.1499207404763</v>
      </c>
      <c r="D9" s="49">
        <v>1577.3211340628206</v>
      </c>
      <c r="E9" s="49">
        <v>805.7927212460545</v>
      </c>
      <c r="F9" s="49">
        <v>1546.3210987659556</v>
      </c>
      <c r="G9" s="49">
        <v>1442.9775315428601</v>
      </c>
      <c r="H9" s="49">
        <v>1836.8009540182541</v>
      </c>
      <c r="I9" s="49">
        <v>2532.9945614687499</v>
      </c>
      <c r="J9" s="109"/>
      <c r="K9" s="112">
        <v>4</v>
      </c>
      <c r="L9" s="113">
        <f t="shared" si="1"/>
        <v>-1604.1499207404763</v>
      </c>
      <c r="M9" s="113">
        <f t="shared" si="0"/>
        <v>-1577.3211340628206</v>
      </c>
      <c r="N9" s="113">
        <f t="shared" si="0"/>
        <v>-805.7927212460545</v>
      </c>
      <c r="O9" s="113">
        <f t="shared" si="0"/>
        <v>-1546.3210987659556</v>
      </c>
      <c r="P9" s="113">
        <f t="shared" si="0"/>
        <v>-1442.9775315428601</v>
      </c>
      <c r="Q9" s="113">
        <f t="shared" si="0"/>
        <v>-1836.8009540182541</v>
      </c>
      <c r="R9" s="113">
        <f t="shared" si="0"/>
        <v>-2532.9945614687499</v>
      </c>
    </row>
    <row r="10" spans="1:18" ht="15.75" customHeight="1">
      <c r="A10" s="107" t="s">
        <v>192</v>
      </c>
      <c r="B10" s="47"/>
      <c r="C10" s="49"/>
      <c r="D10" s="49"/>
      <c r="E10" s="49"/>
      <c r="F10" s="49"/>
      <c r="G10" s="49"/>
      <c r="H10" s="49"/>
      <c r="I10" s="49"/>
      <c r="J10" s="109"/>
      <c r="K10" s="112">
        <v>5</v>
      </c>
      <c r="L10" s="113" t="str">
        <f t="shared" si="1"/>
        <v>-</v>
      </c>
      <c r="M10" s="113" t="str">
        <f t="shared" si="0"/>
        <v>-</v>
      </c>
      <c r="N10" s="113" t="str">
        <f t="shared" si="0"/>
        <v>-</v>
      </c>
      <c r="O10" s="113" t="str">
        <f t="shared" si="0"/>
        <v>-</v>
      </c>
      <c r="P10" s="113" t="str">
        <f t="shared" si="0"/>
        <v>-</v>
      </c>
      <c r="Q10" s="113" t="str">
        <f t="shared" si="0"/>
        <v>-</v>
      </c>
      <c r="R10" s="113" t="str">
        <f t="shared" si="0"/>
        <v>-</v>
      </c>
    </row>
    <row r="11" spans="1:18" ht="15.75" customHeight="1">
      <c r="A11" s="107" t="s">
        <v>193</v>
      </c>
      <c r="B11" s="47"/>
      <c r="C11" s="49"/>
      <c r="D11" s="49"/>
      <c r="E11" s="49"/>
      <c r="F11" s="49"/>
      <c r="G11" s="49"/>
      <c r="H11" s="49"/>
      <c r="I11" s="49"/>
      <c r="J11" s="109"/>
      <c r="K11" s="112">
        <v>6</v>
      </c>
      <c r="L11" s="113" t="str">
        <f t="shared" si="1"/>
        <v>-</v>
      </c>
      <c r="M11" s="113" t="str">
        <f t="shared" si="0"/>
        <v>-</v>
      </c>
      <c r="N11" s="113" t="str">
        <f t="shared" si="0"/>
        <v>-</v>
      </c>
      <c r="O11" s="113" t="str">
        <f t="shared" si="0"/>
        <v>-</v>
      </c>
      <c r="P11" s="113" t="str">
        <f t="shared" si="0"/>
        <v>-</v>
      </c>
      <c r="Q11" s="113" t="str">
        <f t="shared" si="0"/>
        <v>-</v>
      </c>
      <c r="R11" s="113" t="str">
        <f t="shared" si="0"/>
        <v>-</v>
      </c>
    </row>
    <row r="12" spans="1:18" ht="15.75" customHeight="1">
      <c r="A12" s="107" t="s">
        <v>194</v>
      </c>
      <c r="B12" s="47"/>
      <c r="C12" s="49"/>
      <c r="D12" s="49"/>
      <c r="E12" s="49"/>
      <c r="F12" s="49"/>
      <c r="G12" s="49"/>
      <c r="H12" s="49"/>
      <c r="I12" s="49"/>
      <c r="J12" s="109"/>
      <c r="K12" s="112">
        <v>7</v>
      </c>
      <c r="L12" s="113" t="str">
        <f t="shared" si="1"/>
        <v>-</v>
      </c>
      <c r="M12" s="113" t="str">
        <f t="shared" si="0"/>
        <v>-</v>
      </c>
      <c r="N12" s="113" t="str">
        <f t="shared" si="0"/>
        <v>-</v>
      </c>
      <c r="O12" s="113" t="str">
        <f t="shared" si="0"/>
        <v>-</v>
      </c>
      <c r="P12" s="113" t="str">
        <f t="shared" si="0"/>
        <v>-</v>
      </c>
      <c r="Q12" s="113" t="str">
        <f t="shared" si="0"/>
        <v>-</v>
      </c>
      <c r="R12" s="113" t="str">
        <f t="shared" si="0"/>
        <v>-</v>
      </c>
    </row>
    <row r="13" spans="1:18" ht="15.75" customHeight="1">
      <c r="A13" s="107" t="s">
        <v>195</v>
      </c>
      <c r="B13" s="47"/>
      <c r="C13" s="49"/>
      <c r="D13" s="49"/>
      <c r="E13" s="49"/>
      <c r="F13" s="49"/>
      <c r="G13" s="49"/>
      <c r="H13" s="49"/>
      <c r="I13" s="49"/>
      <c r="J13" s="109"/>
      <c r="K13" s="112">
        <v>8</v>
      </c>
      <c r="L13" s="113" t="str">
        <f t="shared" si="1"/>
        <v>-</v>
      </c>
      <c r="M13" s="113" t="str">
        <f t="shared" si="0"/>
        <v>-</v>
      </c>
      <c r="N13" s="113" t="str">
        <f t="shared" si="0"/>
        <v>-</v>
      </c>
      <c r="O13" s="113" t="str">
        <f t="shared" si="0"/>
        <v>-</v>
      </c>
      <c r="P13" s="113" t="str">
        <f t="shared" si="0"/>
        <v>-</v>
      </c>
      <c r="Q13" s="113" t="str">
        <f t="shared" si="0"/>
        <v>-</v>
      </c>
      <c r="R13" s="113" t="str">
        <f t="shared" si="0"/>
        <v>-</v>
      </c>
    </row>
    <row r="14" spans="1:18" ht="15.75" customHeight="1">
      <c r="A14" s="107" t="s">
        <v>196</v>
      </c>
      <c r="B14" s="47"/>
      <c r="C14" s="49"/>
      <c r="D14" s="49"/>
      <c r="E14" s="49"/>
      <c r="F14" s="49"/>
      <c r="G14" s="49"/>
      <c r="H14" s="49"/>
      <c r="I14" s="49"/>
      <c r="J14" s="109"/>
      <c r="K14" s="112">
        <v>9</v>
      </c>
      <c r="L14" s="113" t="str">
        <f t="shared" si="1"/>
        <v>-</v>
      </c>
      <c r="M14" s="113" t="str">
        <f t="shared" si="0"/>
        <v>-</v>
      </c>
      <c r="N14" s="113" t="str">
        <f t="shared" si="0"/>
        <v>-</v>
      </c>
      <c r="O14" s="113" t="str">
        <f t="shared" si="0"/>
        <v>-</v>
      </c>
      <c r="P14" s="113" t="str">
        <f t="shared" si="0"/>
        <v>-</v>
      </c>
      <c r="Q14" s="113" t="str">
        <f t="shared" si="0"/>
        <v>-</v>
      </c>
      <c r="R14" s="113" t="str">
        <f t="shared" si="0"/>
        <v>-</v>
      </c>
    </row>
    <row r="15" spans="1:18" ht="15.75" customHeight="1">
      <c r="A15" s="107" t="s">
        <v>197</v>
      </c>
      <c r="B15" s="47"/>
      <c r="C15" s="49"/>
      <c r="D15" s="49"/>
      <c r="E15" s="49"/>
      <c r="F15" s="49"/>
      <c r="G15" s="49"/>
      <c r="H15" s="49"/>
      <c r="I15" s="49"/>
      <c r="J15" s="109"/>
      <c r="K15" s="112">
        <v>10</v>
      </c>
      <c r="L15" s="113" t="str">
        <f t="shared" si="1"/>
        <v>-</v>
      </c>
      <c r="M15" s="113" t="str">
        <f t="shared" si="0"/>
        <v>-</v>
      </c>
      <c r="N15" s="113" t="str">
        <f t="shared" si="0"/>
        <v>-</v>
      </c>
      <c r="O15" s="113" t="str">
        <f t="shared" si="0"/>
        <v>-</v>
      </c>
      <c r="P15" s="113" t="str">
        <f t="shared" si="0"/>
        <v>-</v>
      </c>
      <c r="Q15" s="113" t="str">
        <f t="shared" si="0"/>
        <v>-</v>
      </c>
      <c r="R15" s="113" t="str">
        <f t="shared" si="0"/>
        <v>-</v>
      </c>
    </row>
    <row r="16" spans="1:18" ht="15.75" customHeight="1">
      <c r="A16" s="107" t="s">
        <v>198</v>
      </c>
      <c r="B16" s="47"/>
      <c r="C16" s="49"/>
      <c r="D16" s="49"/>
      <c r="E16" s="49"/>
      <c r="F16" s="49"/>
      <c r="G16" s="49"/>
      <c r="H16" s="49"/>
      <c r="I16" s="49"/>
      <c r="J16" s="109"/>
      <c r="K16" s="112">
        <v>11</v>
      </c>
      <c r="L16" s="113" t="str">
        <f t="shared" si="1"/>
        <v>-</v>
      </c>
      <c r="M16" s="113" t="str">
        <f t="shared" si="0"/>
        <v>-</v>
      </c>
      <c r="N16" s="113" t="str">
        <f t="shared" si="0"/>
        <v>-</v>
      </c>
      <c r="O16" s="113" t="str">
        <f t="shared" si="0"/>
        <v>-</v>
      </c>
      <c r="P16" s="113" t="str">
        <f t="shared" si="0"/>
        <v>-</v>
      </c>
      <c r="Q16" s="113" t="str">
        <f t="shared" si="0"/>
        <v>-</v>
      </c>
      <c r="R16" s="113" t="str">
        <f t="shared" si="0"/>
        <v>-</v>
      </c>
    </row>
    <row r="17" spans="1:18" ht="15.75" customHeight="1">
      <c r="A17" s="107" t="s">
        <v>199</v>
      </c>
      <c r="B17" s="47"/>
      <c r="C17" s="49"/>
      <c r="D17" s="49"/>
      <c r="E17" s="49"/>
      <c r="F17" s="49"/>
      <c r="G17" s="49"/>
      <c r="H17" s="49"/>
      <c r="I17" s="49"/>
      <c r="J17" s="109"/>
      <c r="K17" s="112">
        <v>12</v>
      </c>
      <c r="L17" s="113" t="str">
        <f t="shared" si="1"/>
        <v>-</v>
      </c>
      <c r="M17" s="113" t="str">
        <f t="shared" si="0"/>
        <v>-</v>
      </c>
      <c r="N17" s="113" t="str">
        <f t="shared" si="0"/>
        <v>-</v>
      </c>
      <c r="O17" s="113" t="str">
        <f t="shared" si="0"/>
        <v>-</v>
      </c>
      <c r="P17" s="113" t="str">
        <f t="shared" si="0"/>
        <v>-</v>
      </c>
      <c r="Q17" s="113" t="str">
        <f t="shared" si="0"/>
        <v>-</v>
      </c>
      <c r="R17" s="113" t="str">
        <f t="shared" si="0"/>
        <v>-</v>
      </c>
    </row>
    <row r="18" spans="1:18" ht="15.75" customHeight="1">
      <c r="A18" s="107" t="s">
        <v>200</v>
      </c>
      <c r="B18" s="47"/>
      <c r="C18" s="49"/>
      <c r="D18" s="49"/>
      <c r="E18" s="49"/>
      <c r="F18" s="49"/>
      <c r="G18" s="49"/>
      <c r="H18" s="49"/>
      <c r="I18" s="49"/>
      <c r="J18" s="109"/>
      <c r="K18" s="112">
        <v>13</v>
      </c>
      <c r="L18" s="113" t="str">
        <f t="shared" si="1"/>
        <v>-</v>
      </c>
      <c r="M18" s="113" t="str">
        <f t="shared" si="0"/>
        <v>-</v>
      </c>
      <c r="N18" s="113" t="str">
        <f t="shared" si="0"/>
        <v>-</v>
      </c>
      <c r="O18" s="113" t="str">
        <f t="shared" si="0"/>
        <v>-</v>
      </c>
      <c r="P18" s="113" t="str">
        <f t="shared" si="0"/>
        <v>-</v>
      </c>
      <c r="Q18" s="113" t="str">
        <f t="shared" si="0"/>
        <v>-</v>
      </c>
      <c r="R18" s="113" t="str">
        <f t="shared" si="0"/>
        <v>-</v>
      </c>
    </row>
    <row r="19" spans="1:18" ht="15.75" customHeight="1">
      <c r="A19" s="107" t="s">
        <v>201</v>
      </c>
      <c r="B19" s="47"/>
      <c r="C19" s="49"/>
      <c r="D19" s="49"/>
      <c r="E19" s="49"/>
      <c r="F19" s="49"/>
      <c r="G19" s="49"/>
      <c r="H19" s="49"/>
      <c r="I19" s="49"/>
      <c r="J19" s="109"/>
      <c r="K19" s="112">
        <v>14</v>
      </c>
      <c r="L19" s="113" t="str">
        <f t="shared" si="1"/>
        <v>-</v>
      </c>
      <c r="M19" s="113" t="str">
        <f t="shared" si="0"/>
        <v>-</v>
      </c>
      <c r="N19" s="113" t="str">
        <f t="shared" si="0"/>
        <v>-</v>
      </c>
      <c r="O19" s="113" t="str">
        <f t="shared" si="0"/>
        <v>-</v>
      </c>
      <c r="P19" s="113" t="str">
        <f t="shared" si="0"/>
        <v>-</v>
      </c>
      <c r="Q19" s="113" t="str">
        <f t="shared" si="0"/>
        <v>-</v>
      </c>
      <c r="R19" s="113" t="str">
        <f t="shared" si="0"/>
        <v>-</v>
      </c>
    </row>
    <row r="20" spans="1:18" ht="15.75" customHeight="1">
      <c r="A20" s="107" t="s">
        <v>202</v>
      </c>
      <c r="B20" s="47"/>
      <c r="C20" s="49"/>
      <c r="D20" s="49"/>
      <c r="E20" s="49"/>
      <c r="F20" s="49"/>
      <c r="G20" s="49"/>
      <c r="H20" s="49"/>
      <c r="I20" s="49"/>
      <c r="J20" s="109"/>
      <c r="K20" s="112">
        <v>15</v>
      </c>
      <c r="L20" s="113" t="str">
        <f t="shared" si="1"/>
        <v>-</v>
      </c>
      <c r="M20" s="113" t="str">
        <f t="shared" si="0"/>
        <v>-</v>
      </c>
      <c r="N20" s="113" t="str">
        <f t="shared" si="0"/>
        <v>-</v>
      </c>
      <c r="O20" s="113" t="str">
        <f t="shared" si="0"/>
        <v>-</v>
      </c>
      <c r="P20" s="113" t="str">
        <f t="shared" si="0"/>
        <v>-</v>
      </c>
      <c r="Q20" s="113" t="str">
        <f t="shared" si="0"/>
        <v>-</v>
      </c>
      <c r="R20" s="113" t="str">
        <f t="shared" si="0"/>
        <v>-</v>
      </c>
    </row>
    <row r="21" spans="1:18" ht="15.75" customHeight="1">
      <c r="A21" s="107" t="s">
        <v>203</v>
      </c>
      <c r="B21" s="47"/>
      <c r="C21" s="49"/>
      <c r="D21" s="49"/>
      <c r="E21" s="49"/>
      <c r="F21" s="49"/>
      <c r="G21" s="49"/>
      <c r="H21" s="49"/>
      <c r="I21" s="49"/>
      <c r="J21" s="109"/>
      <c r="K21" s="112">
        <v>16</v>
      </c>
      <c r="L21" s="113" t="str">
        <f t="shared" si="1"/>
        <v>-</v>
      </c>
      <c r="M21" s="113" t="str">
        <f t="shared" si="0"/>
        <v>-</v>
      </c>
      <c r="N21" s="113" t="str">
        <f t="shared" si="0"/>
        <v>-</v>
      </c>
      <c r="O21" s="113" t="str">
        <f t="shared" si="0"/>
        <v>-</v>
      </c>
      <c r="P21" s="113" t="str">
        <f t="shared" si="0"/>
        <v>-</v>
      </c>
      <c r="Q21" s="113" t="str">
        <f t="shared" si="0"/>
        <v>-</v>
      </c>
      <c r="R21" s="113" t="str">
        <f t="shared" si="0"/>
        <v>-</v>
      </c>
    </row>
    <row r="22" spans="1:18" ht="15.75" customHeight="1">
      <c r="A22" s="107" t="s">
        <v>204</v>
      </c>
      <c r="B22" s="47"/>
      <c r="C22" s="49"/>
      <c r="D22" s="49"/>
      <c r="E22" s="49"/>
      <c r="F22" s="49"/>
      <c r="G22" s="49"/>
      <c r="H22" s="49"/>
      <c r="I22" s="49"/>
      <c r="J22" s="109"/>
      <c r="K22" s="112">
        <v>17</v>
      </c>
      <c r="L22" s="113" t="str">
        <f t="shared" si="1"/>
        <v>-</v>
      </c>
      <c r="M22" s="113" t="str">
        <f t="shared" si="1"/>
        <v>-</v>
      </c>
      <c r="N22" s="113" t="str">
        <f t="shared" si="1"/>
        <v>-</v>
      </c>
      <c r="O22" s="113" t="str">
        <f t="shared" si="1"/>
        <v>-</v>
      </c>
      <c r="P22" s="113" t="str">
        <f t="shared" si="1"/>
        <v>-</v>
      </c>
      <c r="Q22" s="113" t="str">
        <f t="shared" si="1"/>
        <v>-</v>
      </c>
      <c r="R22" s="113" t="str">
        <f t="shared" si="1"/>
        <v>-</v>
      </c>
    </row>
    <row r="23" spans="1:18" ht="15.75" customHeight="1">
      <c r="A23" s="107" t="s">
        <v>205</v>
      </c>
      <c r="B23" s="47"/>
      <c r="C23" s="49"/>
      <c r="D23" s="49"/>
      <c r="E23" s="49"/>
      <c r="F23" s="49"/>
      <c r="G23" s="49"/>
      <c r="H23" s="49"/>
      <c r="I23" s="49"/>
      <c r="J23" s="109"/>
      <c r="K23" s="112">
        <v>18</v>
      </c>
      <c r="L23" s="113" t="str">
        <f t="shared" si="1"/>
        <v>-</v>
      </c>
      <c r="M23" s="113" t="str">
        <f t="shared" si="1"/>
        <v>-</v>
      </c>
      <c r="N23" s="113" t="str">
        <f t="shared" si="1"/>
        <v>-</v>
      </c>
      <c r="O23" s="113" t="str">
        <f t="shared" si="1"/>
        <v>-</v>
      </c>
      <c r="P23" s="113" t="str">
        <f t="shared" si="1"/>
        <v>-</v>
      </c>
      <c r="Q23" s="113" t="str">
        <f t="shared" si="1"/>
        <v>-</v>
      </c>
      <c r="R23" s="113" t="str">
        <f t="shared" si="1"/>
        <v>-</v>
      </c>
    </row>
    <row r="24" spans="1:18" ht="15.75" customHeight="1">
      <c r="A24" s="107" t="s">
        <v>206</v>
      </c>
      <c r="B24" s="47"/>
      <c r="C24" s="49"/>
      <c r="D24" s="49"/>
      <c r="E24" s="49"/>
      <c r="F24" s="49"/>
      <c r="G24" s="49"/>
      <c r="H24" s="49"/>
      <c r="I24" s="49"/>
      <c r="J24" s="109"/>
      <c r="K24" s="112">
        <v>19</v>
      </c>
      <c r="L24" s="113" t="str">
        <f t="shared" si="1"/>
        <v>-</v>
      </c>
      <c r="M24" s="113" t="str">
        <f t="shared" si="1"/>
        <v>-</v>
      </c>
      <c r="N24" s="113" t="str">
        <f t="shared" si="1"/>
        <v>-</v>
      </c>
      <c r="O24" s="113" t="str">
        <f t="shared" si="1"/>
        <v>-</v>
      </c>
      <c r="P24" s="113" t="str">
        <f t="shared" si="1"/>
        <v>-</v>
      </c>
      <c r="Q24" s="113" t="str">
        <f t="shared" si="1"/>
        <v>-</v>
      </c>
      <c r="R24" s="113" t="str">
        <f t="shared" si="1"/>
        <v>-</v>
      </c>
    </row>
    <row r="25" spans="1:18" ht="15.75" customHeight="1">
      <c r="A25" s="107" t="s">
        <v>207</v>
      </c>
      <c r="B25" s="47"/>
      <c r="C25" s="49"/>
      <c r="D25" s="49"/>
      <c r="E25" s="49"/>
      <c r="F25" s="49"/>
      <c r="G25" s="49"/>
      <c r="H25" s="49"/>
      <c r="I25" s="49"/>
      <c r="J25" s="109"/>
      <c r="K25" s="112">
        <v>20</v>
      </c>
      <c r="L25" s="113" t="str">
        <f t="shared" si="1"/>
        <v>-</v>
      </c>
      <c r="M25" s="113" t="str">
        <f t="shared" si="1"/>
        <v>-</v>
      </c>
      <c r="N25" s="113" t="str">
        <f t="shared" si="1"/>
        <v>-</v>
      </c>
      <c r="O25" s="113" t="str">
        <f t="shared" si="1"/>
        <v>-</v>
      </c>
      <c r="P25" s="113" t="str">
        <f t="shared" si="1"/>
        <v>-</v>
      </c>
      <c r="Q25" s="113" t="str">
        <f t="shared" si="1"/>
        <v>-</v>
      </c>
      <c r="R25" s="113" t="str">
        <f t="shared" si="1"/>
        <v>-</v>
      </c>
    </row>
    <row r="26" spans="1:18" ht="15.75" customHeight="1">
      <c r="A26" s="107" t="s">
        <v>208</v>
      </c>
      <c r="B26" s="47"/>
      <c r="C26" s="49"/>
      <c r="D26" s="49"/>
      <c r="E26" s="49"/>
      <c r="F26" s="49"/>
      <c r="G26" s="49"/>
      <c r="H26" s="49"/>
      <c r="I26" s="49"/>
      <c r="J26" s="109"/>
      <c r="K26" s="112">
        <v>21</v>
      </c>
      <c r="L26" s="113" t="str">
        <f t="shared" si="1"/>
        <v>-</v>
      </c>
      <c r="M26" s="113" t="str">
        <f t="shared" si="1"/>
        <v>-</v>
      </c>
      <c r="N26" s="113" t="str">
        <f t="shared" si="1"/>
        <v>-</v>
      </c>
      <c r="O26" s="113" t="str">
        <f t="shared" si="1"/>
        <v>-</v>
      </c>
      <c r="P26" s="113" t="str">
        <f t="shared" si="1"/>
        <v>-</v>
      </c>
      <c r="Q26" s="113" t="str">
        <f t="shared" si="1"/>
        <v>-</v>
      </c>
      <c r="R26" s="113" t="str">
        <f t="shared" si="1"/>
        <v>-</v>
      </c>
    </row>
    <row r="27" spans="1:18" ht="15.75" customHeight="1">
      <c r="A27" s="107" t="s">
        <v>209</v>
      </c>
      <c r="B27" s="47"/>
      <c r="C27" s="49"/>
      <c r="D27" s="49"/>
      <c r="E27" s="49"/>
      <c r="F27" s="49"/>
      <c r="G27" s="49"/>
      <c r="H27" s="49"/>
      <c r="I27" s="49"/>
      <c r="J27" s="109"/>
      <c r="K27" s="112">
        <v>22</v>
      </c>
      <c r="L27" s="113" t="str">
        <f t="shared" si="1"/>
        <v>-</v>
      </c>
      <c r="M27" s="113" t="str">
        <f t="shared" si="1"/>
        <v>-</v>
      </c>
      <c r="N27" s="113" t="str">
        <f t="shared" si="1"/>
        <v>-</v>
      </c>
      <c r="O27" s="113" t="str">
        <f t="shared" si="1"/>
        <v>-</v>
      </c>
      <c r="P27" s="113" t="str">
        <f t="shared" si="1"/>
        <v>-</v>
      </c>
      <c r="Q27" s="113" t="str">
        <f t="shared" si="1"/>
        <v>-</v>
      </c>
      <c r="R27" s="113" t="str">
        <f t="shared" si="1"/>
        <v>-</v>
      </c>
    </row>
    <row r="28" spans="1:18" ht="15.75" customHeight="1">
      <c r="A28" s="107" t="s">
        <v>210</v>
      </c>
      <c r="B28" s="47"/>
      <c r="C28" s="49"/>
      <c r="D28" s="49"/>
      <c r="E28" s="49"/>
      <c r="F28" s="49"/>
      <c r="G28" s="49"/>
      <c r="H28" s="49"/>
      <c r="I28" s="49"/>
      <c r="J28" s="109"/>
      <c r="K28" s="112">
        <v>23</v>
      </c>
      <c r="L28" s="113" t="str">
        <f t="shared" si="1"/>
        <v>-</v>
      </c>
      <c r="M28" s="113" t="str">
        <f t="shared" si="1"/>
        <v>-</v>
      </c>
      <c r="N28" s="113" t="str">
        <f t="shared" si="1"/>
        <v>-</v>
      </c>
      <c r="O28" s="113" t="str">
        <f t="shared" si="1"/>
        <v>-</v>
      </c>
      <c r="P28" s="113" t="str">
        <f t="shared" si="1"/>
        <v>-</v>
      </c>
      <c r="Q28" s="113" t="str">
        <f t="shared" si="1"/>
        <v>-</v>
      </c>
      <c r="R28" s="113" t="str">
        <f t="shared" si="1"/>
        <v>-</v>
      </c>
    </row>
    <row r="29" spans="1:18" ht="15.75" customHeight="1">
      <c r="A29" s="107" t="s">
        <v>211</v>
      </c>
      <c r="B29" s="47"/>
      <c r="C29" s="49"/>
      <c r="D29" s="49"/>
      <c r="E29" s="49"/>
      <c r="F29" s="49"/>
      <c r="G29" s="49"/>
      <c r="H29" s="49"/>
      <c r="I29" s="49"/>
      <c r="J29" s="109"/>
      <c r="K29" s="112">
        <v>24</v>
      </c>
      <c r="L29" s="113" t="str">
        <f t="shared" si="1"/>
        <v>-</v>
      </c>
      <c r="M29" s="113" t="str">
        <f t="shared" si="1"/>
        <v>-</v>
      </c>
      <c r="N29" s="113" t="str">
        <f t="shared" si="1"/>
        <v>-</v>
      </c>
      <c r="O29" s="113" t="str">
        <f t="shared" si="1"/>
        <v>-</v>
      </c>
      <c r="P29" s="113" t="str">
        <f t="shared" si="1"/>
        <v>-</v>
      </c>
      <c r="Q29" s="113" t="str">
        <f t="shared" si="1"/>
        <v>-</v>
      </c>
      <c r="R29" s="113" t="str">
        <f t="shared" si="1"/>
        <v>-</v>
      </c>
    </row>
    <row r="30" spans="1:18" ht="15.75" customHeight="1">
      <c r="A30" s="107" t="s">
        <v>212</v>
      </c>
      <c r="B30" s="47"/>
      <c r="C30" s="49"/>
      <c r="D30" s="49"/>
      <c r="E30" s="49"/>
      <c r="F30" s="49"/>
      <c r="G30" s="49"/>
      <c r="H30" s="49"/>
      <c r="I30" s="49"/>
      <c r="J30" s="109"/>
      <c r="K30" s="112">
        <v>25</v>
      </c>
      <c r="L30" s="113" t="str">
        <f t="shared" si="1"/>
        <v>-</v>
      </c>
      <c r="M30" s="113" t="str">
        <f t="shared" si="1"/>
        <v>-</v>
      </c>
      <c r="N30" s="113" t="str">
        <f t="shared" si="1"/>
        <v>-</v>
      </c>
      <c r="O30" s="113" t="str">
        <f t="shared" si="1"/>
        <v>-</v>
      </c>
      <c r="P30" s="113" t="str">
        <f t="shared" si="1"/>
        <v>-</v>
      </c>
      <c r="Q30" s="113" t="str">
        <f t="shared" si="1"/>
        <v>-</v>
      </c>
      <c r="R30" s="113" t="str">
        <f t="shared" si="1"/>
        <v>-</v>
      </c>
    </row>
    <row r="31" spans="1:18" ht="15.75" customHeight="1">
      <c r="A31" s="107" t="s">
        <v>213</v>
      </c>
      <c r="B31" s="47"/>
      <c r="C31" s="49"/>
      <c r="D31" s="49"/>
      <c r="E31" s="49"/>
      <c r="F31" s="49"/>
      <c r="G31" s="49"/>
      <c r="H31" s="49"/>
      <c r="I31" s="49"/>
      <c r="J31" s="109"/>
      <c r="K31" s="112">
        <v>26</v>
      </c>
      <c r="L31" s="113" t="str">
        <f t="shared" si="1"/>
        <v>-</v>
      </c>
      <c r="M31" s="113" t="str">
        <f t="shared" si="1"/>
        <v>-</v>
      </c>
      <c r="N31" s="113" t="str">
        <f t="shared" si="1"/>
        <v>-</v>
      </c>
      <c r="O31" s="113" t="str">
        <f t="shared" si="1"/>
        <v>-</v>
      </c>
      <c r="P31" s="113" t="str">
        <f t="shared" si="1"/>
        <v>-</v>
      </c>
      <c r="Q31" s="113" t="str">
        <f t="shared" si="1"/>
        <v>-</v>
      </c>
      <c r="R31" s="113" t="str">
        <f t="shared" si="1"/>
        <v>-</v>
      </c>
    </row>
    <row r="32" spans="1:18" ht="15.75" customHeight="1">
      <c r="A32" s="107" t="s">
        <v>214</v>
      </c>
      <c r="B32" s="47"/>
      <c r="C32" s="49"/>
      <c r="D32" s="49"/>
      <c r="E32" s="49"/>
      <c r="F32" s="49"/>
      <c r="G32" s="49"/>
      <c r="H32" s="49"/>
      <c r="I32" s="49"/>
      <c r="J32" s="109"/>
      <c r="K32" s="112">
        <v>27</v>
      </c>
      <c r="L32" s="113" t="str">
        <f t="shared" si="1"/>
        <v>-</v>
      </c>
      <c r="M32" s="113" t="str">
        <f t="shared" si="1"/>
        <v>-</v>
      </c>
      <c r="N32" s="113" t="str">
        <f t="shared" si="1"/>
        <v>-</v>
      </c>
      <c r="O32" s="113" t="str">
        <f t="shared" si="1"/>
        <v>-</v>
      </c>
      <c r="P32" s="113" t="str">
        <f t="shared" si="1"/>
        <v>-</v>
      </c>
      <c r="Q32" s="113" t="str">
        <f t="shared" si="1"/>
        <v>-</v>
      </c>
      <c r="R32" s="113" t="str">
        <f t="shared" si="1"/>
        <v>-</v>
      </c>
    </row>
    <row r="33" spans="1:18" ht="15.75" customHeight="1">
      <c r="A33" s="107" t="s">
        <v>215</v>
      </c>
      <c r="B33" s="47"/>
      <c r="C33" s="49"/>
      <c r="D33" s="49"/>
      <c r="E33" s="49"/>
      <c r="F33" s="49"/>
      <c r="G33" s="49"/>
      <c r="H33" s="49"/>
      <c r="I33" s="49"/>
      <c r="J33" s="109"/>
      <c r="K33" s="112">
        <v>28</v>
      </c>
      <c r="L33" s="113" t="str">
        <f t="shared" si="1"/>
        <v>-</v>
      </c>
      <c r="M33" s="113" t="str">
        <f t="shared" si="1"/>
        <v>-</v>
      </c>
      <c r="N33" s="113" t="str">
        <f t="shared" si="1"/>
        <v>-</v>
      </c>
      <c r="O33" s="113" t="str">
        <f t="shared" si="1"/>
        <v>-</v>
      </c>
      <c r="P33" s="113" t="str">
        <f t="shared" si="1"/>
        <v>-</v>
      </c>
      <c r="Q33" s="113" t="str">
        <f t="shared" si="1"/>
        <v>-</v>
      </c>
      <c r="R33" s="113" t="str">
        <f t="shared" si="1"/>
        <v>-</v>
      </c>
    </row>
    <row r="34" spans="1:18" ht="15.75" customHeight="1">
      <c r="A34" s="107" t="s">
        <v>216</v>
      </c>
      <c r="B34" s="47"/>
      <c r="C34" s="49"/>
      <c r="D34" s="49"/>
      <c r="E34" s="49"/>
      <c r="F34" s="49"/>
      <c r="G34" s="49"/>
      <c r="H34" s="49"/>
      <c r="I34" s="49"/>
      <c r="J34" s="109"/>
      <c r="K34" s="112">
        <v>29</v>
      </c>
      <c r="L34" s="113" t="str">
        <f t="shared" ref="L34" si="2">IF(C35-C34=0, "-", C35-C34)</f>
        <v>-</v>
      </c>
      <c r="M34" s="113" t="str">
        <f t="shared" si="1"/>
        <v>-</v>
      </c>
      <c r="N34" s="113" t="str">
        <f t="shared" si="1"/>
        <v>-</v>
      </c>
      <c r="O34" s="113" t="str">
        <f t="shared" si="1"/>
        <v>-</v>
      </c>
      <c r="P34" s="113" t="str">
        <f t="shared" si="1"/>
        <v>-</v>
      </c>
      <c r="Q34" s="113" t="str">
        <f t="shared" si="1"/>
        <v>-</v>
      </c>
      <c r="R34" s="113" t="str">
        <f t="shared" si="1"/>
        <v>-</v>
      </c>
    </row>
    <row r="35" spans="1:18" ht="15.75" customHeight="1">
      <c r="A35" s="107" t="s">
        <v>217</v>
      </c>
      <c r="C35" s="49"/>
      <c r="D35" s="49"/>
      <c r="E35" s="49"/>
      <c r="F35" s="49"/>
      <c r="G35" s="49"/>
      <c r="H35" s="49"/>
      <c r="I35" s="49"/>
      <c r="J35" s="109"/>
      <c r="K35" s="112">
        <v>30</v>
      </c>
      <c r="L35" s="113" t="str">
        <f t="shared" ref="L35:R36" si="3">IF(C36-C35=0, "-", C36-C35)</f>
        <v>-</v>
      </c>
      <c r="M35" s="113" t="str">
        <f t="shared" si="3"/>
        <v>-</v>
      </c>
      <c r="N35" s="113" t="str">
        <f t="shared" si="3"/>
        <v>-</v>
      </c>
      <c r="O35" s="113" t="str">
        <f t="shared" si="3"/>
        <v>-</v>
      </c>
      <c r="P35" s="113" t="str">
        <f t="shared" si="3"/>
        <v>-</v>
      </c>
      <c r="Q35" s="113" t="str">
        <f t="shared" si="3"/>
        <v>-</v>
      </c>
      <c r="R35" s="113" t="str">
        <f t="shared" si="3"/>
        <v>-</v>
      </c>
    </row>
    <row r="36" spans="1:18" ht="15.75" customHeight="1">
      <c r="A36" s="107" t="s">
        <v>218</v>
      </c>
      <c r="B36" s="47"/>
      <c r="C36" s="49"/>
      <c r="D36" s="49"/>
      <c r="E36" s="49"/>
      <c r="F36" s="49"/>
      <c r="G36" s="49"/>
      <c r="H36" s="49"/>
      <c r="I36" s="49"/>
      <c r="J36" s="109"/>
      <c r="K36" s="112">
        <v>31</v>
      </c>
      <c r="L36" s="113" t="str">
        <f t="shared" si="3"/>
        <v>-</v>
      </c>
      <c r="M36" s="113" t="str">
        <f t="shared" si="3"/>
        <v>-</v>
      </c>
      <c r="N36" s="113" t="str">
        <f t="shared" si="3"/>
        <v>-</v>
      </c>
      <c r="O36" s="113" t="str">
        <f t="shared" si="3"/>
        <v>-</v>
      </c>
      <c r="P36" s="113" t="str">
        <f t="shared" si="3"/>
        <v>-</v>
      </c>
      <c r="Q36" s="113" t="str">
        <f t="shared" si="3"/>
        <v>-</v>
      </c>
      <c r="R36" s="113" t="str">
        <f t="shared" si="3"/>
        <v>-</v>
      </c>
    </row>
    <row r="37" spans="1:18" ht="15.75" customHeight="1">
      <c r="A37" s="107" t="s">
        <v>219</v>
      </c>
      <c r="B37" s="47"/>
      <c r="C37" s="49"/>
      <c r="D37" s="49"/>
      <c r="E37" s="49"/>
      <c r="F37" s="49"/>
      <c r="G37" s="49"/>
      <c r="H37" s="49"/>
      <c r="I37" s="49"/>
      <c r="J37" s="109"/>
      <c r="K37" s="112">
        <v>32</v>
      </c>
      <c r="L37" s="113" t="str">
        <f t="shared" si="1"/>
        <v>-</v>
      </c>
      <c r="M37" s="113" t="str">
        <f t="shared" si="1"/>
        <v>-</v>
      </c>
      <c r="N37" s="113" t="str">
        <f t="shared" si="1"/>
        <v>-</v>
      </c>
      <c r="O37" s="113" t="str">
        <f t="shared" si="1"/>
        <v>-</v>
      </c>
      <c r="P37" s="113" t="str">
        <f t="shared" si="1"/>
        <v>-</v>
      </c>
      <c r="Q37" s="113" t="str">
        <f t="shared" si="1"/>
        <v>-</v>
      </c>
      <c r="R37" s="113" t="str">
        <f t="shared" si="1"/>
        <v>-</v>
      </c>
    </row>
    <row r="38" spans="1:18" ht="15.75" customHeight="1">
      <c r="A38" s="107" t="s">
        <v>220</v>
      </c>
      <c r="B38" s="47"/>
      <c r="C38" s="49"/>
      <c r="D38" s="49"/>
      <c r="E38" s="49"/>
      <c r="F38" s="49"/>
      <c r="G38" s="49"/>
      <c r="H38" s="49"/>
      <c r="I38" s="49"/>
      <c r="J38" s="109"/>
      <c r="K38" s="112">
        <v>33</v>
      </c>
      <c r="L38" s="113" t="str">
        <f t="shared" si="1"/>
        <v>-</v>
      </c>
      <c r="M38" s="113" t="str">
        <f t="shared" si="1"/>
        <v>-</v>
      </c>
      <c r="N38" s="113" t="str">
        <f t="shared" si="1"/>
        <v>-</v>
      </c>
      <c r="O38" s="113" t="str">
        <f t="shared" si="1"/>
        <v>-</v>
      </c>
      <c r="P38" s="113" t="str">
        <f t="shared" si="1"/>
        <v>-</v>
      </c>
      <c r="Q38" s="113" t="str">
        <f t="shared" si="1"/>
        <v>-</v>
      </c>
      <c r="R38" s="113" t="str">
        <f t="shared" si="1"/>
        <v>-</v>
      </c>
    </row>
    <row r="39" spans="1:18" ht="15.75" customHeight="1">
      <c r="A39" s="107" t="s">
        <v>221</v>
      </c>
      <c r="B39" s="47"/>
      <c r="C39" s="49"/>
      <c r="D39" s="49"/>
      <c r="E39" s="49"/>
      <c r="F39" s="49"/>
      <c r="G39" s="49"/>
      <c r="H39" s="49"/>
      <c r="I39" s="49"/>
      <c r="J39" s="109"/>
      <c r="K39" s="112">
        <v>34</v>
      </c>
      <c r="L39" s="113" t="str">
        <f t="shared" si="1"/>
        <v>-</v>
      </c>
      <c r="M39" s="113" t="str">
        <f t="shared" si="1"/>
        <v>-</v>
      </c>
      <c r="N39" s="113" t="str">
        <f t="shared" si="1"/>
        <v>-</v>
      </c>
      <c r="O39" s="113" t="str">
        <f t="shared" si="1"/>
        <v>-</v>
      </c>
      <c r="P39" s="113" t="str">
        <f t="shared" si="1"/>
        <v>-</v>
      </c>
      <c r="Q39" s="113" t="str">
        <f t="shared" si="1"/>
        <v>-</v>
      </c>
      <c r="R39" s="113" t="str">
        <f t="shared" si="1"/>
        <v>-</v>
      </c>
    </row>
    <row r="40" spans="1:18" ht="15.75" customHeight="1">
      <c r="A40" s="107" t="s">
        <v>222</v>
      </c>
      <c r="B40" s="49"/>
      <c r="C40" s="49"/>
      <c r="D40" s="49"/>
      <c r="E40" s="49"/>
      <c r="F40" s="49"/>
      <c r="G40" s="49"/>
      <c r="H40" s="49"/>
      <c r="I40" s="49"/>
      <c r="J40" s="109"/>
      <c r="K40" s="112">
        <v>35</v>
      </c>
      <c r="L40" s="113" t="str">
        <f t="shared" si="1"/>
        <v>-</v>
      </c>
      <c r="M40" s="113" t="str">
        <f t="shared" si="1"/>
        <v>-</v>
      </c>
      <c r="N40" s="113" t="str">
        <f t="shared" si="1"/>
        <v>-</v>
      </c>
      <c r="O40" s="113" t="str">
        <f t="shared" si="1"/>
        <v>-</v>
      </c>
      <c r="P40" s="113" t="str">
        <f t="shared" si="1"/>
        <v>-</v>
      </c>
      <c r="Q40" s="113" t="str">
        <f t="shared" si="1"/>
        <v>-</v>
      </c>
      <c r="R40" s="113" t="str">
        <f t="shared" si="1"/>
        <v>-</v>
      </c>
    </row>
    <row r="41" spans="1:18" ht="15.75" customHeight="1">
      <c r="A41" s="107" t="s">
        <v>223</v>
      </c>
      <c r="B41" s="49"/>
      <c r="C41" s="49"/>
      <c r="D41" s="49"/>
      <c r="E41" s="49"/>
      <c r="F41" s="49"/>
      <c r="G41" s="49"/>
      <c r="H41" s="49"/>
      <c r="I41" s="49"/>
      <c r="J41" s="109"/>
      <c r="K41" s="112">
        <v>36</v>
      </c>
      <c r="L41" s="113" t="str">
        <f t="shared" si="1"/>
        <v>-</v>
      </c>
      <c r="M41" s="113" t="str">
        <f t="shared" si="1"/>
        <v>-</v>
      </c>
      <c r="N41" s="113" t="str">
        <f t="shared" si="1"/>
        <v>-</v>
      </c>
      <c r="O41" s="113" t="str">
        <f t="shared" si="1"/>
        <v>-</v>
      </c>
      <c r="P41" s="113" t="str">
        <f t="shared" si="1"/>
        <v>-</v>
      </c>
      <c r="Q41" s="113" t="str">
        <f t="shared" si="1"/>
        <v>-</v>
      </c>
      <c r="R41" s="113" t="str">
        <f t="shared" si="1"/>
        <v>-</v>
      </c>
    </row>
    <row r="42" spans="1:18" ht="15.75" customHeight="1">
      <c r="A42" s="107" t="s">
        <v>224</v>
      </c>
      <c r="B42" s="49"/>
      <c r="C42" s="49"/>
      <c r="D42" s="49"/>
      <c r="E42" s="49"/>
      <c r="F42" s="49"/>
      <c r="G42" s="49"/>
      <c r="H42" s="49"/>
      <c r="I42" s="49"/>
      <c r="J42" s="109"/>
      <c r="K42" s="112">
        <v>37</v>
      </c>
      <c r="L42" s="113" t="str">
        <f t="shared" si="1"/>
        <v>-</v>
      </c>
      <c r="M42" s="113" t="str">
        <f t="shared" si="1"/>
        <v>-</v>
      </c>
      <c r="N42" s="113" t="str">
        <f t="shared" si="1"/>
        <v>-</v>
      </c>
      <c r="O42" s="113" t="str">
        <f t="shared" si="1"/>
        <v>-</v>
      </c>
      <c r="P42" s="113" t="str">
        <f t="shared" si="1"/>
        <v>-</v>
      </c>
      <c r="Q42" s="113" t="str">
        <f t="shared" si="1"/>
        <v>-</v>
      </c>
      <c r="R42" s="113" t="str">
        <f t="shared" si="1"/>
        <v>-</v>
      </c>
    </row>
    <row r="43" spans="1:18" ht="15.75" customHeight="1">
      <c r="A43" s="107" t="s">
        <v>225</v>
      </c>
      <c r="B43" s="49"/>
      <c r="C43" s="49"/>
      <c r="D43" s="49"/>
      <c r="E43" s="49"/>
      <c r="F43" s="49"/>
      <c r="G43" s="49"/>
      <c r="H43" s="49"/>
      <c r="I43" s="49"/>
      <c r="J43" s="109"/>
      <c r="K43" s="112">
        <v>38</v>
      </c>
      <c r="L43" s="113" t="str">
        <f t="shared" si="1"/>
        <v>-</v>
      </c>
      <c r="M43" s="113" t="str">
        <f t="shared" si="1"/>
        <v>-</v>
      </c>
      <c r="N43" s="113" t="str">
        <f t="shared" si="1"/>
        <v>-</v>
      </c>
      <c r="O43" s="113" t="str">
        <f t="shared" si="1"/>
        <v>-</v>
      </c>
      <c r="P43" s="113" t="str">
        <f t="shared" si="1"/>
        <v>-</v>
      </c>
      <c r="Q43" s="113" t="str">
        <f t="shared" si="1"/>
        <v>-</v>
      </c>
      <c r="R43" s="113" t="str">
        <f t="shared" si="1"/>
        <v>-</v>
      </c>
    </row>
    <row r="44" spans="1:18" ht="15.75" customHeight="1">
      <c r="A44" s="107" t="s">
        <v>226</v>
      </c>
      <c r="B44" s="49"/>
      <c r="C44" s="187"/>
      <c r="D44" s="187"/>
      <c r="E44" s="187"/>
      <c r="F44" s="187"/>
      <c r="G44" s="187"/>
      <c r="H44" s="187"/>
      <c r="I44" s="187"/>
      <c r="J44" s="109"/>
      <c r="K44" s="112">
        <v>39</v>
      </c>
      <c r="L44" s="113" t="str">
        <f t="shared" si="1"/>
        <v>-</v>
      </c>
      <c r="M44" s="113" t="str">
        <f t="shared" si="1"/>
        <v>-</v>
      </c>
      <c r="N44" s="113" t="str">
        <f t="shared" si="1"/>
        <v>-</v>
      </c>
      <c r="O44" s="113" t="str">
        <f t="shared" si="1"/>
        <v>-</v>
      </c>
      <c r="P44" s="113" t="str">
        <f t="shared" si="1"/>
        <v>-</v>
      </c>
      <c r="Q44" s="113" t="str">
        <f t="shared" si="1"/>
        <v>-</v>
      </c>
      <c r="R44" s="113" t="str">
        <f t="shared" si="1"/>
        <v>-</v>
      </c>
    </row>
    <row r="45" spans="1:18" ht="15.75" customHeight="1">
      <c r="A45" s="107" t="s">
        <v>227</v>
      </c>
      <c r="B45" s="49"/>
      <c r="C45" s="49"/>
      <c r="D45" s="49"/>
      <c r="E45" s="49"/>
      <c r="F45" s="49"/>
      <c r="G45" s="49"/>
      <c r="H45" s="49"/>
      <c r="I45" s="49"/>
      <c r="J45" s="109"/>
      <c r="K45" s="112">
        <v>40</v>
      </c>
      <c r="L45" s="113" t="str">
        <f t="shared" si="1"/>
        <v>-</v>
      </c>
      <c r="M45" s="113" t="str">
        <f t="shared" si="1"/>
        <v>-</v>
      </c>
      <c r="N45" s="113" t="str">
        <f t="shared" si="1"/>
        <v>-</v>
      </c>
      <c r="O45" s="113" t="str">
        <f t="shared" si="1"/>
        <v>-</v>
      </c>
      <c r="P45" s="113" t="str">
        <f t="shared" si="1"/>
        <v>-</v>
      </c>
      <c r="Q45" s="113" t="str">
        <f t="shared" si="1"/>
        <v>-</v>
      </c>
      <c r="R45" s="113" t="str">
        <f t="shared" si="1"/>
        <v>-</v>
      </c>
    </row>
    <row r="46" spans="1:18" ht="15.75" customHeight="1">
      <c r="A46" s="107" t="s">
        <v>228</v>
      </c>
      <c r="B46" s="49"/>
      <c r="C46" s="50"/>
      <c r="D46" s="50"/>
      <c r="E46" s="50"/>
      <c r="F46" s="50"/>
      <c r="G46" s="50"/>
      <c r="H46" s="50"/>
      <c r="I46" s="50"/>
      <c r="J46" s="110"/>
      <c r="K46" s="112">
        <v>41</v>
      </c>
      <c r="L46" s="113" t="str">
        <f t="shared" si="1"/>
        <v>-</v>
      </c>
      <c r="M46" s="113" t="str">
        <f t="shared" si="1"/>
        <v>-</v>
      </c>
      <c r="N46" s="113" t="str">
        <f t="shared" si="1"/>
        <v>-</v>
      </c>
      <c r="O46" s="113" t="str">
        <f t="shared" si="1"/>
        <v>-</v>
      </c>
      <c r="P46" s="113" t="str">
        <f t="shared" si="1"/>
        <v>-</v>
      </c>
      <c r="Q46" s="113" t="str">
        <f t="shared" si="1"/>
        <v>-</v>
      </c>
      <c r="R46" s="113" t="str">
        <f t="shared" ref="R46:R57" si="4">IF(I47-I46=0, "-", I47-I46)</f>
        <v>-</v>
      </c>
    </row>
    <row r="47" spans="1:18" ht="15.75" customHeight="1">
      <c r="A47" s="107" t="s">
        <v>229</v>
      </c>
      <c r="B47" s="49"/>
      <c r="C47" s="49"/>
      <c r="D47" s="49"/>
      <c r="E47" s="49"/>
      <c r="F47" s="49"/>
      <c r="G47" s="49"/>
      <c r="H47" s="49"/>
      <c r="I47" s="49"/>
      <c r="J47" s="109"/>
      <c r="K47" s="112">
        <v>42</v>
      </c>
      <c r="L47" s="113" t="str">
        <f t="shared" si="1"/>
        <v>-</v>
      </c>
      <c r="M47" s="113" t="str">
        <f t="shared" si="1"/>
        <v>-</v>
      </c>
      <c r="N47" s="113" t="str">
        <f t="shared" si="1"/>
        <v>-</v>
      </c>
      <c r="O47" s="113" t="str">
        <f t="shared" si="1"/>
        <v>-</v>
      </c>
      <c r="P47" s="113" t="str">
        <f t="shared" si="1"/>
        <v>-</v>
      </c>
      <c r="Q47" s="113" t="str">
        <f t="shared" si="1"/>
        <v>-</v>
      </c>
      <c r="R47" s="113" t="str">
        <f t="shared" si="4"/>
        <v>-</v>
      </c>
    </row>
    <row r="48" spans="1:18" ht="15.75" customHeight="1">
      <c r="A48" s="107" t="s">
        <v>230</v>
      </c>
      <c r="B48" s="49"/>
      <c r="C48" s="49"/>
      <c r="D48" s="49"/>
      <c r="E48" s="49"/>
      <c r="F48" s="49"/>
      <c r="G48" s="49"/>
      <c r="H48" s="49"/>
      <c r="I48" s="49"/>
      <c r="J48" s="109"/>
      <c r="K48" s="112">
        <v>43</v>
      </c>
      <c r="L48" s="113" t="str">
        <f t="shared" si="1"/>
        <v>-</v>
      </c>
      <c r="M48" s="113" t="str">
        <f t="shared" si="1"/>
        <v>-</v>
      </c>
      <c r="N48" s="113" t="str">
        <f t="shared" si="1"/>
        <v>-</v>
      </c>
      <c r="O48" s="113" t="str">
        <f t="shared" si="1"/>
        <v>-</v>
      </c>
      <c r="P48" s="113" t="str">
        <f t="shared" si="1"/>
        <v>-</v>
      </c>
      <c r="Q48" s="113" t="str">
        <f t="shared" si="1"/>
        <v>-</v>
      </c>
      <c r="R48" s="113" t="str">
        <f t="shared" si="4"/>
        <v>-</v>
      </c>
    </row>
    <row r="49" spans="1:18" ht="15.75" customHeight="1">
      <c r="A49" s="107" t="s">
        <v>231</v>
      </c>
      <c r="B49" s="49"/>
      <c r="C49" s="49"/>
      <c r="D49" s="49"/>
      <c r="E49" s="49"/>
      <c r="F49" s="49"/>
      <c r="G49" s="49"/>
      <c r="H49" s="49"/>
      <c r="I49" s="49"/>
      <c r="J49" s="109"/>
      <c r="K49" s="112">
        <v>44</v>
      </c>
      <c r="L49" s="113" t="str">
        <f t="shared" si="1"/>
        <v>-</v>
      </c>
      <c r="M49" s="113" t="str">
        <f t="shared" si="1"/>
        <v>-</v>
      </c>
      <c r="N49" s="113" t="str">
        <f t="shared" si="1"/>
        <v>-</v>
      </c>
      <c r="O49" s="113" t="str">
        <f t="shared" si="1"/>
        <v>-</v>
      </c>
      <c r="P49" s="113" t="str">
        <f t="shared" si="1"/>
        <v>-</v>
      </c>
      <c r="Q49" s="113" t="str">
        <f t="shared" si="1"/>
        <v>-</v>
      </c>
      <c r="R49" s="113" t="str">
        <f t="shared" si="4"/>
        <v>-</v>
      </c>
    </row>
    <row r="50" spans="1:18" ht="15.75" customHeight="1">
      <c r="A50" s="107" t="s">
        <v>232</v>
      </c>
      <c r="B50" s="49"/>
      <c r="C50" s="49"/>
      <c r="D50" s="49"/>
      <c r="E50" s="49"/>
      <c r="F50" s="49"/>
      <c r="G50" s="49"/>
      <c r="H50" s="49"/>
      <c r="I50" s="49"/>
      <c r="J50" s="109"/>
      <c r="K50" s="112">
        <v>45</v>
      </c>
      <c r="L50" s="113" t="str">
        <f t="shared" si="1"/>
        <v>-</v>
      </c>
      <c r="M50" s="113" t="str">
        <f t="shared" si="1"/>
        <v>-</v>
      </c>
      <c r="N50" s="113" t="str">
        <f t="shared" si="1"/>
        <v>-</v>
      </c>
      <c r="O50" s="113" t="str">
        <f t="shared" si="1"/>
        <v>-</v>
      </c>
      <c r="P50" s="113" t="str">
        <f t="shared" si="1"/>
        <v>-</v>
      </c>
      <c r="Q50" s="113" t="str">
        <f t="shared" si="1"/>
        <v>-</v>
      </c>
      <c r="R50" s="113" t="str">
        <f t="shared" si="4"/>
        <v>-</v>
      </c>
    </row>
    <row r="51" spans="1:18" ht="15.75" customHeight="1">
      <c r="A51" s="107" t="s">
        <v>233</v>
      </c>
      <c r="B51" s="49"/>
      <c r="C51" s="200"/>
      <c r="D51" s="201"/>
      <c r="E51" s="202"/>
      <c r="F51" s="49"/>
      <c r="G51" s="49"/>
      <c r="H51" s="49"/>
      <c r="I51" s="49"/>
      <c r="J51" s="109"/>
      <c r="K51" s="112">
        <v>46</v>
      </c>
      <c r="L51" s="113" t="str">
        <f t="shared" si="1"/>
        <v>-</v>
      </c>
      <c r="M51" s="113" t="str">
        <f t="shared" si="1"/>
        <v>-</v>
      </c>
      <c r="N51" s="113" t="str">
        <f t="shared" si="1"/>
        <v>-</v>
      </c>
      <c r="O51" s="113" t="str">
        <f t="shared" si="1"/>
        <v>-</v>
      </c>
      <c r="P51" s="113" t="str">
        <f t="shared" si="1"/>
        <v>-</v>
      </c>
      <c r="Q51" s="113" t="str">
        <f t="shared" si="1"/>
        <v>-</v>
      </c>
      <c r="R51" s="113" t="str">
        <f t="shared" si="4"/>
        <v>-</v>
      </c>
    </row>
    <row r="52" spans="1:18" ht="15.75" customHeight="1">
      <c r="A52" s="107" t="s">
        <v>234</v>
      </c>
      <c r="B52" s="49"/>
      <c r="C52" s="187"/>
      <c r="D52" s="187"/>
      <c r="E52" s="187"/>
      <c r="F52" s="49"/>
      <c r="G52" s="49"/>
      <c r="H52" s="49"/>
      <c r="I52" s="49"/>
      <c r="J52" s="109"/>
      <c r="K52" s="112">
        <v>47</v>
      </c>
      <c r="L52" s="113" t="str">
        <f t="shared" si="1"/>
        <v>-</v>
      </c>
      <c r="M52" s="113" t="str">
        <f t="shared" si="1"/>
        <v>-</v>
      </c>
      <c r="N52" s="113" t="str">
        <f t="shared" si="1"/>
        <v>-</v>
      </c>
      <c r="O52" s="113" t="str">
        <f t="shared" si="1"/>
        <v>-</v>
      </c>
      <c r="P52" s="113" t="str">
        <f t="shared" si="1"/>
        <v>-</v>
      </c>
      <c r="Q52" s="113" t="str">
        <f t="shared" si="1"/>
        <v>-</v>
      </c>
      <c r="R52" s="113" t="str">
        <f t="shared" si="4"/>
        <v>-</v>
      </c>
    </row>
    <row r="53" spans="1:18" ht="15.75" customHeight="1">
      <c r="A53" s="107" t="s">
        <v>235</v>
      </c>
      <c r="B53" s="49"/>
      <c r="C53" s="49"/>
      <c r="D53" s="49"/>
      <c r="E53" s="49"/>
      <c r="F53" s="49"/>
      <c r="G53" s="49"/>
      <c r="H53" s="49"/>
      <c r="I53" s="49"/>
      <c r="J53" s="109"/>
      <c r="K53" s="112">
        <v>48</v>
      </c>
      <c r="L53" s="113" t="str">
        <f t="shared" si="1"/>
        <v>-</v>
      </c>
      <c r="M53" s="113" t="str">
        <f t="shared" si="1"/>
        <v>-</v>
      </c>
      <c r="N53" s="113" t="str">
        <f t="shared" si="1"/>
        <v>-</v>
      </c>
      <c r="O53" s="113" t="str">
        <f t="shared" si="1"/>
        <v>-</v>
      </c>
      <c r="P53" s="113" t="str">
        <f t="shared" si="1"/>
        <v>-</v>
      </c>
      <c r="Q53" s="113" t="str">
        <f t="shared" si="1"/>
        <v>-</v>
      </c>
      <c r="R53" s="113" t="str">
        <f t="shared" si="4"/>
        <v>-</v>
      </c>
    </row>
    <row r="54" spans="1:18" ht="15.75" customHeight="1">
      <c r="A54" s="107" t="s">
        <v>236</v>
      </c>
      <c r="B54" s="49"/>
      <c r="C54" s="49"/>
      <c r="D54" s="49"/>
      <c r="E54" s="49"/>
      <c r="F54" s="49"/>
      <c r="G54" s="49"/>
      <c r="H54" s="49"/>
      <c r="I54" s="49"/>
      <c r="J54" s="109"/>
      <c r="K54" s="112">
        <v>49</v>
      </c>
      <c r="L54" s="113" t="str">
        <f t="shared" si="1"/>
        <v>-</v>
      </c>
      <c r="M54" s="113" t="str">
        <f t="shared" si="1"/>
        <v>-</v>
      </c>
      <c r="N54" s="113" t="str">
        <f t="shared" si="1"/>
        <v>-</v>
      </c>
      <c r="O54" s="113" t="str">
        <f t="shared" si="1"/>
        <v>-</v>
      </c>
      <c r="P54" s="113" t="str">
        <f t="shared" si="1"/>
        <v>-</v>
      </c>
      <c r="Q54" s="113" t="str">
        <f t="shared" si="1"/>
        <v>-</v>
      </c>
      <c r="R54" s="113" t="str">
        <f t="shared" si="4"/>
        <v>-</v>
      </c>
    </row>
    <row r="55" spans="1:18" ht="15.75" customHeight="1">
      <c r="A55" s="107" t="s">
        <v>237</v>
      </c>
      <c r="B55" s="49"/>
      <c r="C55" s="49"/>
      <c r="D55" s="49"/>
      <c r="E55" s="49"/>
      <c r="F55" s="49"/>
      <c r="G55" s="49"/>
      <c r="H55" s="49"/>
      <c r="I55" s="49"/>
      <c r="J55" s="109"/>
      <c r="K55" s="112">
        <v>50</v>
      </c>
      <c r="L55" s="113" t="str">
        <f t="shared" si="1"/>
        <v>-</v>
      </c>
      <c r="M55" s="113" t="str">
        <f t="shared" si="1"/>
        <v>-</v>
      </c>
      <c r="N55" s="113" t="str">
        <f t="shared" si="1"/>
        <v>-</v>
      </c>
      <c r="O55" s="113" t="str">
        <f t="shared" si="1"/>
        <v>-</v>
      </c>
      <c r="P55" s="113" t="str">
        <f t="shared" si="1"/>
        <v>-</v>
      </c>
      <c r="Q55" s="113" t="str">
        <f>IF(H56-H55=0, "-", H56-H55)</f>
        <v>-</v>
      </c>
      <c r="R55" s="113" t="str">
        <f t="shared" si="4"/>
        <v>-</v>
      </c>
    </row>
    <row r="56" spans="1:18" ht="15.75" customHeight="1">
      <c r="A56" s="107" t="s">
        <v>238</v>
      </c>
      <c r="B56" s="49"/>
      <c r="C56" s="49"/>
      <c r="D56" s="49"/>
      <c r="E56" s="49"/>
      <c r="F56" s="49"/>
      <c r="G56" s="49"/>
      <c r="H56" s="49"/>
      <c r="I56" s="49"/>
      <c r="J56" s="109"/>
      <c r="K56" s="112">
        <v>51</v>
      </c>
      <c r="L56" s="113" t="str">
        <f t="shared" si="1"/>
        <v>-</v>
      </c>
      <c r="M56" s="113" t="str">
        <f t="shared" si="1"/>
        <v>-</v>
      </c>
      <c r="N56" s="113" t="str">
        <f t="shared" si="1"/>
        <v>-</v>
      </c>
      <c r="O56" s="113" t="str">
        <f t="shared" si="1"/>
        <v>-</v>
      </c>
      <c r="P56" s="113" t="str">
        <f t="shared" si="1"/>
        <v>-</v>
      </c>
      <c r="Q56" s="113" t="str">
        <f t="shared" si="1"/>
        <v>-</v>
      </c>
      <c r="R56" s="113" t="str">
        <f t="shared" si="4"/>
        <v>-</v>
      </c>
    </row>
    <row r="57" spans="1:18" ht="15.75" customHeight="1">
      <c r="A57" s="107" t="s">
        <v>239</v>
      </c>
      <c r="B57" s="49"/>
      <c r="C57" s="49"/>
      <c r="D57" s="49"/>
      <c r="E57" s="49"/>
      <c r="F57" s="49"/>
      <c r="G57" s="49"/>
      <c r="H57" s="49"/>
      <c r="I57" s="49"/>
      <c r="J57" s="109"/>
      <c r="K57" s="112">
        <v>52</v>
      </c>
      <c r="L57" s="113" t="str">
        <f t="shared" si="1"/>
        <v>-</v>
      </c>
      <c r="M57" s="113" t="str">
        <f t="shared" si="1"/>
        <v>-</v>
      </c>
      <c r="N57" s="113" t="str">
        <f t="shared" si="1"/>
        <v>-</v>
      </c>
      <c r="O57" s="113" t="str">
        <f t="shared" si="1"/>
        <v>-</v>
      </c>
      <c r="P57" s="113" t="str">
        <f t="shared" si="1"/>
        <v>-</v>
      </c>
      <c r="Q57" s="113" t="str">
        <f t="shared" si="1"/>
        <v>-</v>
      </c>
      <c r="R57" s="113" t="str">
        <f t="shared" si="4"/>
        <v>-</v>
      </c>
    </row>
    <row r="58" spans="1:18" ht="15.75" customHeight="1">
      <c r="A58" s="107" t="s">
        <v>240</v>
      </c>
      <c r="B58" s="49"/>
      <c r="C58" s="49"/>
      <c r="D58" s="49"/>
      <c r="E58" s="49"/>
      <c r="F58" s="49"/>
      <c r="G58" s="49"/>
      <c r="H58" s="49"/>
      <c r="I58" s="49"/>
      <c r="J58" s="109"/>
    </row>
  </sheetData>
  <mergeCells count="2">
    <mergeCell ref="K3:R3"/>
    <mergeCell ref="K4:K5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8"/>
  <sheetViews>
    <sheetView zoomScale="130" zoomScaleNormal="130" workbookViewId="0">
      <selection activeCell="H13" sqref="H13"/>
    </sheetView>
  </sheetViews>
  <sheetFormatPr defaultColWidth="14.42578125" defaultRowHeight="15.75" customHeight="1"/>
  <cols>
    <col min="1" max="25" width="25.28515625" customWidth="1"/>
  </cols>
  <sheetData>
    <row r="1" spans="1:8" ht="14.25">
      <c r="A1" s="265" t="s">
        <v>0</v>
      </c>
      <c r="B1" s="266"/>
      <c r="C1" s="266"/>
      <c r="D1" s="266"/>
      <c r="E1" s="266"/>
      <c r="F1" s="266"/>
      <c r="G1" s="267"/>
      <c r="H1" s="174" t="s">
        <v>110</v>
      </c>
    </row>
    <row r="2" spans="1:8" ht="12.75">
      <c r="A2" s="175"/>
      <c r="B2" s="5"/>
      <c r="C2" s="5"/>
      <c r="D2" s="5"/>
      <c r="E2" s="5"/>
      <c r="F2" s="5"/>
      <c r="G2" s="5"/>
      <c r="H2" s="176"/>
    </row>
    <row r="3" spans="1:8" ht="14.25">
      <c r="A3" s="268" t="s">
        <v>111</v>
      </c>
      <c r="B3" s="269"/>
      <c r="C3" s="269"/>
      <c r="D3" s="269"/>
      <c r="E3" s="269"/>
      <c r="F3" s="269"/>
      <c r="G3" s="269"/>
      <c r="H3" s="270"/>
    </row>
    <row r="4" spans="1:8" ht="14.25">
      <c r="A4" s="271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3" t="s">
        <v>9</v>
      </c>
    </row>
    <row r="5" spans="1:8" ht="14.25">
      <c r="A5" s="272"/>
      <c r="B5" s="7" t="s">
        <v>10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177" t="s">
        <v>15</v>
      </c>
    </row>
    <row r="6" spans="1:8" ht="14.25">
      <c r="A6" s="178" t="s">
        <v>112</v>
      </c>
      <c r="B6" s="72"/>
      <c r="C6" s="72"/>
      <c r="D6" s="72"/>
      <c r="E6" s="72"/>
      <c r="F6" s="72"/>
      <c r="G6" s="72"/>
      <c r="H6" s="179"/>
    </row>
    <row r="7" spans="1:8" ht="14.25">
      <c r="A7" s="180" t="s">
        <v>17</v>
      </c>
      <c r="B7" s="204" t="s">
        <v>261</v>
      </c>
      <c r="C7" s="193">
        <v>1500.9523809523801</v>
      </c>
      <c r="D7" s="193">
        <v>795.04504504504496</v>
      </c>
      <c r="E7" s="193">
        <v>1451.38888888888</v>
      </c>
      <c r="F7" s="193">
        <v>1395.9143968871499</v>
      </c>
      <c r="G7" s="204" t="s">
        <v>261</v>
      </c>
      <c r="H7" s="204" t="s">
        <v>261</v>
      </c>
    </row>
    <row r="8" spans="1:8" ht="14.25">
      <c r="A8" s="181" t="s">
        <v>18</v>
      </c>
      <c r="B8" s="204" t="s">
        <v>261</v>
      </c>
      <c r="C8" s="193">
        <v>1487.8947370000001</v>
      </c>
      <c r="D8" s="193">
        <v>770</v>
      </c>
      <c r="E8" s="193">
        <v>1469.3203880000001</v>
      </c>
      <c r="F8" s="193">
        <v>1246.741573</v>
      </c>
      <c r="G8" s="204" t="s">
        <v>261</v>
      </c>
      <c r="H8" s="204" t="s">
        <v>261</v>
      </c>
    </row>
    <row r="9" spans="1:8" ht="14.25">
      <c r="A9" s="180" t="s">
        <v>19</v>
      </c>
      <c r="B9" s="193">
        <v>1551.5654850000001</v>
      </c>
      <c r="C9" s="203">
        <v>1540</v>
      </c>
      <c r="D9" s="193">
        <v>735.32290279999995</v>
      </c>
      <c r="E9" s="193">
        <v>1426.9470369999999</v>
      </c>
      <c r="F9" s="193">
        <v>1393.446866</v>
      </c>
      <c r="G9" s="204" t="s">
        <v>261</v>
      </c>
      <c r="H9" s="204" t="s">
        <v>261</v>
      </c>
    </row>
    <row r="10" spans="1:8" ht="14.25">
      <c r="A10" s="180" t="s">
        <v>20</v>
      </c>
      <c r="B10" s="193">
        <v>1490.4727270000001</v>
      </c>
      <c r="C10" s="204" t="s">
        <v>261</v>
      </c>
      <c r="D10" s="193">
        <v>750.8823529</v>
      </c>
      <c r="E10" s="193">
        <v>1442.1405749999999</v>
      </c>
      <c r="F10" s="193">
        <v>1267.103175</v>
      </c>
      <c r="G10" s="204" t="s">
        <v>261</v>
      </c>
      <c r="H10" s="204" t="s">
        <v>261</v>
      </c>
    </row>
    <row r="11" spans="1:8" ht="14.25">
      <c r="A11" s="181" t="s">
        <v>21</v>
      </c>
      <c r="B11" s="204" t="s">
        <v>261</v>
      </c>
      <c r="C11" s="193">
        <v>1462.8833689999999</v>
      </c>
      <c r="D11" s="193">
        <v>765.39370080000003</v>
      </c>
      <c r="E11" s="193">
        <v>1437.9850750000001</v>
      </c>
      <c r="F11" s="193">
        <v>1246.864564</v>
      </c>
      <c r="G11" s="204" t="s">
        <v>261</v>
      </c>
      <c r="H11" s="204" t="s">
        <v>261</v>
      </c>
    </row>
    <row r="12" spans="1:8" ht="14.25">
      <c r="A12" s="180" t="s">
        <v>113</v>
      </c>
      <c r="B12" s="193">
        <v>1820</v>
      </c>
      <c r="C12" s="204" t="s">
        <v>261</v>
      </c>
      <c r="D12" s="193">
        <v>1000</v>
      </c>
      <c r="E12" s="193">
        <v>1648.902439</v>
      </c>
      <c r="F12" s="204" t="s">
        <v>261</v>
      </c>
      <c r="G12" s="204" t="s">
        <v>261</v>
      </c>
      <c r="H12" s="204" t="s">
        <v>261</v>
      </c>
    </row>
    <row r="13" spans="1:8">
      <c r="A13" s="182"/>
      <c r="B13" s="186">
        <f t="shared" ref="B13:H13" si="0">IFERROR(AVERAGE(B9:B12),"-")</f>
        <v>1620.6794040000002</v>
      </c>
      <c r="C13" s="186">
        <f>IFERROR(AVERAGE(C9:C12),"-")</f>
        <v>1501.4416845000001</v>
      </c>
      <c r="D13" s="186">
        <f t="shared" si="0"/>
        <v>812.899739125</v>
      </c>
      <c r="E13" s="186">
        <f t="shared" si="0"/>
        <v>1488.9937814999998</v>
      </c>
      <c r="F13" s="186">
        <f t="shared" si="0"/>
        <v>1302.4715349999999</v>
      </c>
      <c r="G13" s="186" t="str">
        <f t="shared" si="0"/>
        <v>-</v>
      </c>
      <c r="H13" s="186" t="str">
        <f t="shared" si="0"/>
        <v>-</v>
      </c>
    </row>
    <row r="14" spans="1:8" ht="14.25">
      <c r="A14" s="10"/>
      <c r="B14" s="10"/>
      <c r="C14" s="10"/>
      <c r="D14" s="10"/>
      <c r="E14" s="10"/>
      <c r="F14" s="10"/>
      <c r="G14" s="10"/>
      <c r="H14" s="10"/>
    </row>
    <row r="15" spans="1:8" ht="14.25">
      <c r="A15" s="263" t="s">
        <v>114</v>
      </c>
      <c r="B15" s="264"/>
      <c r="C15" s="264"/>
      <c r="D15" s="12"/>
      <c r="E15" s="263" t="s">
        <v>115</v>
      </c>
      <c r="F15" s="264"/>
      <c r="G15" s="264"/>
      <c r="H15" s="10"/>
    </row>
    <row r="17" spans="1:7" ht="14.25">
      <c r="A17" s="263" t="s">
        <v>116</v>
      </c>
      <c r="B17" s="264"/>
      <c r="C17" s="264"/>
      <c r="D17" s="12"/>
      <c r="E17" s="263" t="s">
        <v>117</v>
      </c>
      <c r="F17" s="264"/>
      <c r="G17" s="264"/>
    </row>
    <row r="18" spans="1:7" ht="14.25">
      <c r="A18" s="14" t="s">
        <v>109</v>
      </c>
      <c r="B18" s="10"/>
      <c r="C18" s="10"/>
      <c r="D18" s="10"/>
      <c r="E18" s="14" t="s">
        <v>118</v>
      </c>
      <c r="F18" s="10"/>
      <c r="G18" s="10"/>
    </row>
  </sheetData>
  <mergeCells count="7">
    <mergeCell ref="A17:C17"/>
    <mergeCell ref="E17:G17"/>
    <mergeCell ref="A1:G1"/>
    <mergeCell ref="A3:H3"/>
    <mergeCell ref="A4:A5"/>
    <mergeCell ref="A15:C15"/>
    <mergeCell ref="E15:G15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7"/>
  <sheetViews>
    <sheetView zoomScaleNormal="100" workbookViewId="0">
      <selection activeCell="H16" sqref="H16"/>
    </sheetView>
  </sheetViews>
  <sheetFormatPr defaultColWidth="14.42578125" defaultRowHeight="15.75" customHeight="1"/>
  <cols>
    <col min="1" max="25" width="25.28515625" customWidth="1"/>
  </cols>
  <sheetData>
    <row r="1" spans="1:8" ht="14.25">
      <c r="A1" s="275" t="s">
        <v>0</v>
      </c>
      <c r="B1" s="269"/>
      <c r="C1" s="269"/>
      <c r="D1" s="269"/>
      <c r="E1" s="269"/>
      <c r="F1" s="269"/>
      <c r="G1" s="276"/>
      <c r="H1" s="3" t="s">
        <v>110</v>
      </c>
    </row>
    <row r="2" spans="1:8" ht="12.75">
      <c r="A2" s="4"/>
      <c r="B2" s="5"/>
      <c r="C2" s="5"/>
      <c r="D2" s="5"/>
      <c r="E2" s="5"/>
      <c r="F2" s="5"/>
      <c r="G2" s="5"/>
      <c r="H2" s="6"/>
    </row>
    <row r="3" spans="1:8" ht="14.25">
      <c r="A3" s="277" t="s">
        <v>111</v>
      </c>
      <c r="B3" s="269"/>
      <c r="C3" s="269"/>
      <c r="D3" s="269"/>
      <c r="E3" s="269"/>
      <c r="F3" s="269"/>
      <c r="G3" s="269"/>
      <c r="H3" s="276"/>
    </row>
    <row r="4" spans="1:8" ht="14.25">
      <c r="A4" s="278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75" t="s">
        <v>10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8" t="s">
        <v>15</v>
      </c>
    </row>
    <row r="6" spans="1:8" ht="14.25">
      <c r="A6" s="2" t="s">
        <v>119</v>
      </c>
      <c r="B6" s="184"/>
      <c r="C6" s="184"/>
      <c r="D6" s="184"/>
      <c r="E6" s="184"/>
      <c r="F6" s="184"/>
      <c r="G6" s="184"/>
      <c r="H6" s="185"/>
    </row>
    <row r="7" spans="1:8" ht="15.75" customHeight="1">
      <c r="A7" s="199" t="s">
        <v>120</v>
      </c>
      <c r="B7" s="204" t="s">
        <v>261</v>
      </c>
      <c r="C7" s="193">
        <v>1577.380952</v>
      </c>
      <c r="D7" s="193">
        <v>845.18518519999998</v>
      </c>
      <c r="E7" s="193">
        <v>1586.27451</v>
      </c>
      <c r="F7" s="193">
        <v>1422</v>
      </c>
      <c r="G7" s="203">
        <v>2250</v>
      </c>
      <c r="H7" s="204" t="s">
        <v>261</v>
      </c>
    </row>
    <row r="8" spans="1:8" ht="15.75" customHeight="1">
      <c r="A8" s="74" t="s">
        <v>121</v>
      </c>
      <c r="B8" s="204" t="s">
        <v>261</v>
      </c>
      <c r="C8" s="193">
        <v>1458.3468780000001</v>
      </c>
      <c r="D8" s="193">
        <v>787.89764539999999</v>
      </c>
      <c r="E8" s="193">
        <v>1500.914634</v>
      </c>
      <c r="F8" s="193">
        <v>1612.3715119999999</v>
      </c>
      <c r="G8" s="204" t="s">
        <v>261</v>
      </c>
      <c r="H8" s="204" t="s">
        <v>261</v>
      </c>
    </row>
    <row r="9" spans="1:8" ht="14.25">
      <c r="A9" s="74" t="s">
        <v>122</v>
      </c>
      <c r="B9" s="193">
        <v>1580</v>
      </c>
      <c r="C9" s="193">
        <v>1486.666667</v>
      </c>
      <c r="D9" s="193">
        <v>790.65217389999998</v>
      </c>
      <c r="E9" s="193">
        <v>1468.9473680000001</v>
      </c>
      <c r="F9" s="193">
        <v>1250</v>
      </c>
      <c r="G9" s="204" t="s">
        <v>261</v>
      </c>
      <c r="H9" s="204" t="s">
        <v>261</v>
      </c>
    </row>
    <row r="10" spans="1:8" ht="14.25">
      <c r="A10" s="74" t="s">
        <v>253</v>
      </c>
      <c r="B10" s="193">
        <v>1650</v>
      </c>
      <c r="C10" s="193">
        <v>1561.2857140000001</v>
      </c>
      <c r="D10" s="193">
        <v>773.03370789999997</v>
      </c>
      <c r="E10" s="193">
        <v>1512.377778</v>
      </c>
      <c r="F10" s="193">
        <v>1329.519231</v>
      </c>
      <c r="G10" s="193">
        <v>1650</v>
      </c>
      <c r="H10" s="204" t="s">
        <v>261</v>
      </c>
    </row>
    <row r="11" spans="1:8">
      <c r="A11" s="140" t="s">
        <v>23</v>
      </c>
      <c r="B11" s="186">
        <f>IFERROR(AVERAGE(B7:B10),"-")</f>
        <v>1615</v>
      </c>
      <c r="C11" s="186">
        <f t="shared" ref="C11:F11" si="0">IFERROR(AVERAGE(C7:C10),"-")</f>
        <v>1520.9200527499997</v>
      </c>
      <c r="D11" s="186">
        <f>IFERROR(AVERAGE(D7:D10),"-")</f>
        <v>799.19217809999998</v>
      </c>
      <c r="E11" s="186">
        <f t="shared" si="0"/>
        <v>1517.1285725</v>
      </c>
      <c r="F11" s="186">
        <f t="shared" si="0"/>
        <v>1403.47268575</v>
      </c>
      <c r="G11" s="186">
        <f>IFERROR(AVERAGE(G7:G10),"-")</f>
        <v>1950</v>
      </c>
      <c r="H11" s="186" t="str">
        <f>IFERROR(AVERAGE(H7:H10),"-")</f>
        <v>-</v>
      </c>
    </row>
    <row r="12" spans="1:8" ht="14.25">
      <c r="A12" s="15"/>
      <c r="B12" s="16"/>
      <c r="C12" s="16"/>
      <c r="D12" s="16"/>
      <c r="E12" s="16"/>
      <c r="F12" s="16"/>
      <c r="G12" s="16"/>
      <c r="H12" s="16"/>
    </row>
    <row r="13" spans="1:8" ht="14.25">
      <c r="A13" s="10"/>
      <c r="B13" s="10"/>
      <c r="C13" s="10"/>
      <c r="D13" s="10"/>
      <c r="E13" s="10"/>
      <c r="F13" s="10"/>
      <c r="G13" s="10"/>
      <c r="H13" s="10"/>
    </row>
    <row r="14" spans="1:8" ht="14.25">
      <c r="A14" s="263" t="s">
        <v>114</v>
      </c>
      <c r="B14" s="264"/>
      <c r="C14" s="264"/>
      <c r="D14" s="12"/>
      <c r="E14" s="263" t="s">
        <v>115</v>
      </c>
      <c r="F14" s="264"/>
      <c r="G14" s="264"/>
      <c r="H14" s="10"/>
    </row>
    <row r="15" spans="1:8" ht="14.25">
      <c r="A15" s="1"/>
      <c r="B15" s="1"/>
      <c r="C15" s="1"/>
      <c r="D15" s="12"/>
      <c r="E15" s="11"/>
      <c r="F15" s="11"/>
      <c r="G15" s="11"/>
      <c r="H15" s="10"/>
    </row>
    <row r="16" spans="1:8" ht="14.25">
      <c r="A16" s="273" t="s">
        <v>123</v>
      </c>
      <c r="B16" s="264"/>
      <c r="C16" s="264"/>
      <c r="D16" s="12"/>
      <c r="E16" s="263" t="s">
        <v>124</v>
      </c>
      <c r="F16" s="264"/>
      <c r="G16" s="264"/>
      <c r="H16" s="10"/>
    </row>
    <row r="17" spans="1:7" ht="14.25">
      <c r="A17" s="274" t="s">
        <v>125</v>
      </c>
      <c r="B17" s="264"/>
      <c r="C17" s="10"/>
      <c r="D17" s="10"/>
      <c r="E17" s="14" t="s">
        <v>126</v>
      </c>
      <c r="F17" s="10"/>
      <c r="G17" s="10"/>
    </row>
  </sheetData>
  <mergeCells count="8">
    <mergeCell ref="A16:C16"/>
    <mergeCell ref="E16:G16"/>
    <mergeCell ref="A17:B17"/>
    <mergeCell ref="A1:G1"/>
    <mergeCell ref="A3:H3"/>
    <mergeCell ref="A4:A5"/>
    <mergeCell ref="A14:C14"/>
    <mergeCell ref="E14:G14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6"/>
  <sheetViews>
    <sheetView zoomScale="85" zoomScaleNormal="85" workbookViewId="0">
      <selection activeCell="H11" sqref="H11"/>
    </sheetView>
  </sheetViews>
  <sheetFormatPr defaultColWidth="14.42578125" defaultRowHeight="15.75" customHeight="1"/>
  <cols>
    <col min="1" max="26" width="25.28515625" customWidth="1"/>
  </cols>
  <sheetData>
    <row r="1" spans="1:8" ht="14.25">
      <c r="A1" s="275" t="s">
        <v>0</v>
      </c>
      <c r="B1" s="269"/>
      <c r="C1" s="269"/>
      <c r="D1" s="269"/>
      <c r="E1" s="269"/>
      <c r="F1" s="269"/>
      <c r="G1" s="276"/>
      <c r="H1" s="3" t="s">
        <v>110</v>
      </c>
    </row>
    <row r="2" spans="1:8" ht="12.75">
      <c r="A2" s="4"/>
      <c r="B2" s="5"/>
      <c r="C2" s="5"/>
      <c r="D2" s="5"/>
      <c r="E2" s="5"/>
      <c r="F2" s="5"/>
      <c r="G2" s="5"/>
      <c r="H2" s="6"/>
    </row>
    <row r="3" spans="1:8" ht="14.25">
      <c r="A3" s="277" t="s">
        <v>111</v>
      </c>
      <c r="B3" s="269"/>
      <c r="C3" s="269"/>
      <c r="D3" s="269"/>
      <c r="E3" s="269"/>
      <c r="F3" s="269"/>
      <c r="G3" s="269"/>
      <c r="H3" s="276"/>
    </row>
    <row r="4" spans="1:8" ht="14.25">
      <c r="A4" s="278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7" t="s">
        <v>10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8" t="s">
        <v>15</v>
      </c>
    </row>
    <row r="6" spans="1:8" ht="14.25">
      <c r="A6" s="2" t="s">
        <v>127</v>
      </c>
      <c r="B6" s="76"/>
      <c r="C6" s="76"/>
      <c r="D6" s="76"/>
      <c r="E6" s="76"/>
      <c r="F6" s="76"/>
      <c r="G6" s="76"/>
      <c r="H6" s="77"/>
    </row>
    <row r="7" spans="1:8" ht="14.25">
      <c r="A7" s="74" t="s">
        <v>246</v>
      </c>
      <c r="B7" s="193">
        <v>1674.201812</v>
      </c>
      <c r="C7" s="193">
        <v>1637.3646900000001</v>
      </c>
      <c r="D7" s="193">
        <v>789.53923689999999</v>
      </c>
      <c r="E7" s="193">
        <v>1632.103511</v>
      </c>
      <c r="F7" s="193">
        <v>1422.6457370000001</v>
      </c>
      <c r="G7" s="193">
        <v>2271.8934909999998</v>
      </c>
      <c r="H7" s="204" t="s">
        <v>261</v>
      </c>
    </row>
    <row r="8" spans="1:8" ht="14.25">
      <c r="A8" s="74" t="s">
        <v>128</v>
      </c>
      <c r="B8" s="193">
        <v>1525.380529</v>
      </c>
      <c r="C8" s="193">
        <v>1529.878543</v>
      </c>
      <c r="D8" s="193">
        <v>789.75308640000003</v>
      </c>
      <c r="E8" s="193">
        <v>1526.2569390000001</v>
      </c>
      <c r="F8" s="193">
        <v>1286.1718900000001</v>
      </c>
      <c r="G8" s="193">
        <v>2063.5593220000001</v>
      </c>
      <c r="H8" s="204" t="s">
        <v>261</v>
      </c>
    </row>
    <row r="9" spans="1:8" ht="14.25">
      <c r="A9" s="74" t="s">
        <v>130</v>
      </c>
      <c r="B9" s="193">
        <v>1625.0846739999999</v>
      </c>
      <c r="C9" s="193">
        <v>1531.7429380000001</v>
      </c>
      <c r="D9" s="193">
        <v>757.93032789999995</v>
      </c>
      <c r="E9" s="193">
        <v>1497.9697269999999</v>
      </c>
      <c r="F9" s="193">
        <v>1298.073529</v>
      </c>
      <c r="G9" s="193">
        <v>2181.4184399999999</v>
      </c>
      <c r="H9" s="204" t="s">
        <v>261</v>
      </c>
    </row>
    <row r="10" spans="1:8" ht="14.25">
      <c r="A10" s="74" t="s">
        <v>129</v>
      </c>
      <c r="B10" s="193">
        <v>1656.683849</v>
      </c>
      <c r="C10" s="193">
        <v>1669.346049</v>
      </c>
      <c r="D10" s="193">
        <v>806.05987059999995</v>
      </c>
      <c r="E10" s="193">
        <v>1651.5826870000001</v>
      </c>
      <c r="F10" s="193">
        <v>1407.929476</v>
      </c>
      <c r="G10" s="193">
        <v>2118.75</v>
      </c>
      <c r="H10" s="204" t="s">
        <v>261</v>
      </c>
    </row>
    <row r="11" spans="1:8">
      <c r="A11" s="9" t="s">
        <v>23</v>
      </c>
      <c r="B11" s="144">
        <f t="shared" ref="B11:G11" si="0">IFERROR(AVERAGE(B7:B10),"-")</f>
        <v>1620.337716</v>
      </c>
      <c r="C11" s="144">
        <f t="shared" si="0"/>
        <v>1592.0830550000001</v>
      </c>
      <c r="D11" s="144">
        <f t="shared" si="0"/>
        <v>785.82063045000007</v>
      </c>
      <c r="E11" s="144">
        <f t="shared" si="0"/>
        <v>1576.978216</v>
      </c>
      <c r="F11" s="144">
        <f t="shared" si="0"/>
        <v>1353.7051580000002</v>
      </c>
      <c r="G11" s="144">
        <f t="shared" si="0"/>
        <v>2158.9053132499998</v>
      </c>
      <c r="H11" s="144" t="str">
        <f>IFERROR(AVERAGE(H7:H10),"-")</f>
        <v>-</v>
      </c>
    </row>
    <row r="12" spans="1:8" ht="14.25">
      <c r="A12" s="10"/>
      <c r="B12" s="10"/>
      <c r="C12" s="10"/>
      <c r="D12" s="10"/>
      <c r="E12" s="10"/>
      <c r="F12" s="10"/>
      <c r="G12" s="10"/>
      <c r="H12" s="10"/>
    </row>
    <row r="13" spans="1:8" ht="14.25">
      <c r="A13" s="11" t="s">
        <v>114</v>
      </c>
      <c r="B13" s="11"/>
      <c r="C13" s="11"/>
      <c r="D13" s="13"/>
      <c r="E13" s="263" t="s">
        <v>115</v>
      </c>
      <c r="F13" s="264"/>
      <c r="G13" s="264"/>
      <c r="H13" s="10"/>
    </row>
    <row r="14" spans="1:8" ht="14.25">
      <c r="A14" s="280"/>
      <c r="B14" s="264"/>
      <c r="C14" s="264"/>
      <c r="D14" s="12"/>
      <c r="E14" s="280"/>
      <c r="F14" s="264"/>
      <c r="G14" s="264"/>
      <c r="H14" s="10"/>
    </row>
    <row r="15" spans="1:8" ht="14.25">
      <c r="A15" s="11" t="s">
        <v>131</v>
      </c>
      <c r="B15" s="11"/>
      <c r="C15" s="12"/>
      <c r="D15" s="10" t="s">
        <v>258</v>
      </c>
      <c r="E15" s="12" t="s">
        <v>132</v>
      </c>
      <c r="F15" s="10"/>
      <c r="G15" s="10"/>
      <c r="H15" s="10"/>
    </row>
    <row r="16" spans="1:8" ht="14.25">
      <c r="A16" s="17" t="s">
        <v>133</v>
      </c>
      <c r="B16" s="13"/>
      <c r="C16" s="17"/>
      <c r="D16" s="10"/>
      <c r="E16" s="14" t="s">
        <v>134</v>
      </c>
      <c r="F16" s="10"/>
      <c r="G16" s="10"/>
      <c r="H16" s="10"/>
    </row>
  </sheetData>
  <mergeCells count="6">
    <mergeCell ref="A1:G1"/>
    <mergeCell ref="A3:H3"/>
    <mergeCell ref="A4:A5"/>
    <mergeCell ref="E13:G13"/>
    <mergeCell ref="A14:C14"/>
    <mergeCell ref="E14:G14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19"/>
  <sheetViews>
    <sheetView zoomScale="55" zoomScaleNormal="55" workbookViewId="0">
      <selection activeCell="H14" sqref="H14"/>
    </sheetView>
  </sheetViews>
  <sheetFormatPr defaultColWidth="14.42578125" defaultRowHeight="15.75" customHeight="1"/>
  <cols>
    <col min="1" max="26" width="25.28515625" customWidth="1"/>
  </cols>
  <sheetData>
    <row r="1" spans="1:8" ht="14.25">
      <c r="A1" s="275" t="s">
        <v>0</v>
      </c>
      <c r="B1" s="269"/>
      <c r="C1" s="269"/>
      <c r="D1" s="269"/>
      <c r="E1" s="269"/>
      <c r="F1" s="269"/>
      <c r="G1" s="276"/>
      <c r="H1" s="3" t="s">
        <v>110</v>
      </c>
    </row>
    <row r="2" spans="1:8" ht="12.75">
      <c r="A2" s="4"/>
      <c r="B2" s="5"/>
      <c r="C2" s="5"/>
      <c r="D2" s="5"/>
      <c r="E2" s="5"/>
      <c r="F2" s="5"/>
      <c r="G2" s="5"/>
      <c r="H2" s="6"/>
    </row>
    <row r="3" spans="1:8" ht="14.25">
      <c r="A3" s="275" t="s">
        <v>111</v>
      </c>
      <c r="B3" s="269"/>
      <c r="C3" s="269"/>
      <c r="D3" s="269"/>
      <c r="E3" s="269"/>
      <c r="F3" s="269"/>
      <c r="G3" s="269"/>
      <c r="H3" s="276"/>
    </row>
    <row r="4" spans="1:8" ht="14.25">
      <c r="A4" s="282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18" t="s">
        <v>10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9" t="s">
        <v>15</v>
      </c>
    </row>
    <row r="6" spans="1:8" ht="14.25">
      <c r="A6" s="20" t="s">
        <v>135</v>
      </c>
      <c r="B6" s="78"/>
      <c r="C6" s="78"/>
      <c r="D6" s="78"/>
      <c r="E6" s="78"/>
      <c r="F6" s="78"/>
      <c r="G6" s="78"/>
      <c r="H6" s="134"/>
    </row>
    <row r="7" spans="1:8" ht="14.25">
      <c r="A7" s="71" t="s">
        <v>136</v>
      </c>
      <c r="B7" s="204" t="s">
        <v>261</v>
      </c>
      <c r="C7" s="193">
        <v>1617.857143</v>
      </c>
      <c r="D7" s="193">
        <v>900</v>
      </c>
      <c r="E7" s="193">
        <v>1643.75</v>
      </c>
      <c r="F7" s="193">
        <v>1615.7894739999999</v>
      </c>
      <c r="G7" s="204" t="s">
        <v>261</v>
      </c>
      <c r="H7" s="204" t="s">
        <v>261</v>
      </c>
    </row>
    <row r="8" spans="1:8" ht="14.25">
      <c r="A8" s="71" t="s">
        <v>137</v>
      </c>
      <c r="B8" s="193">
        <v>1694.736842</v>
      </c>
      <c r="C8" s="193">
        <v>1460.0961540000001</v>
      </c>
      <c r="D8" s="193">
        <v>833.93617019999999</v>
      </c>
      <c r="E8" s="193">
        <v>1577.272727</v>
      </c>
      <c r="F8" s="204" t="s">
        <v>261</v>
      </c>
      <c r="G8" s="204" t="s">
        <v>261</v>
      </c>
      <c r="H8" s="204" t="s">
        <v>261</v>
      </c>
    </row>
    <row r="9" spans="1:8" ht="14.25">
      <c r="A9" s="71" t="s">
        <v>138</v>
      </c>
      <c r="B9" s="193">
        <v>1427.5</v>
      </c>
      <c r="C9" s="203">
        <v>1560</v>
      </c>
      <c r="D9" s="193">
        <v>772.5</v>
      </c>
      <c r="E9" s="193">
        <v>1370</v>
      </c>
      <c r="F9" s="193">
        <v>1185</v>
      </c>
      <c r="G9" s="193">
        <v>1730</v>
      </c>
      <c r="H9" s="204" t="s">
        <v>261</v>
      </c>
    </row>
    <row r="10" spans="1:8" ht="14.25">
      <c r="A10" s="71" t="s">
        <v>139</v>
      </c>
      <c r="B10" s="204" t="s">
        <v>261</v>
      </c>
      <c r="C10" s="193">
        <v>1531</v>
      </c>
      <c r="D10" s="193">
        <v>817.08333330000005</v>
      </c>
      <c r="E10" s="193">
        <v>1482.2222220000001</v>
      </c>
      <c r="F10" s="193">
        <v>1277.833333</v>
      </c>
      <c r="G10" s="193">
        <v>1848.870056</v>
      </c>
      <c r="H10" s="204" t="s">
        <v>261</v>
      </c>
    </row>
    <row r="11" spans="1:8" ht="14.25">
      <c r="A11" s="71" t="s">
        <v>140</v>
      </c>
      <c r="B11" s="193">
        <v>1558.823529</v>
      </c>
      <c r="C11" s="193">
        <v>1501.0526319999999</v>
      </c>
      <c r="D11" s="193">
        <v>774.89726029999997</v>
      </c>
      <c r="E11" s="193">
        <v>1460.625</v>
      </c>
      <c r="F11" s="193">
        <v>1274.295775</v>
      </c>
      <c r="G11" s="193">
        <v>1856.666667</v>
      </c>
      <c r="H11" s="204" t="s">
        <v>261</v>
      </c>
    </row>
    <row r="12" spans="1:8" ht="14.25">
      <c r="A12" s="71" t="s">
        <v>141</v>
      </c>
      <c r="B12" s="204" t="s">
        <v>261</v>
      </c>
      <c r="C12" s="193">
        <v>1443.7288140000001</v>
      </c>
      <c r="D12" s="193">
        <v>752.32558140000003</v>
      </c>
      <c r="E12" s="193">
        <v>1430</v>
      </c>
      <c r="F12" s="204" t="s">
        <v>261</v>
      </c>
      <c r="G12" s="204" t="s">
        <v>261</v>
      </c>
      <c r="H12" s="204" t="s">
        <v>261</v>
      </c>
    </row>
    <row r="13" spans="1:8" ht="14.25">
      <c r="A13" s="71" t="s">
        <v>142</v>
      </c>
      <c r="B13" s="193">
        <v>1723.333333</v>
      </c>
      <c r="C13" s="193">
        <v>1447.5</v>
      </c>
      <c r="D13" s="193">
        <v>834.78260869999997</v>
      </c>
      <c r="E13" s="193">
        <v>1596.875</v>
      </c>
      <c r="F13" s="204" t="s">
        <v>261</v>
      </c>
      <c r="G13" s="204" t="s">
        <v>261</v>
      </c>
      <c r="H13" s="204" t="s">
        <v>261</v>
      </c>
    </row>
    <row r="14" spans="1:8" s="122" customFormat="1" ht="14.25">
      <c r="A14" s="120" t="s">
        <v>23</v>
      </c>
      <c r="B14" s="121">
        <f t="shared" ref="B14:H14" si="0">IFERROR(AVERAGE(B7:B13),"-")</f>
        <v>1601.098426</v>
      </c>
      <c r="C14" s="121">
        <f t="shared" si="0"/>
        <v>1508.7478204285715</v>
      </c>
      <c r="D14" s="121">
        <f t="shared" si="0"/>
        <v>812.21785055714292</v>
      </c>
      <c r="E14" s="121">
        <f t="shared" si="0"/>
        <v>1508.6778498571427</v>
      </c>
      <c r="F14" s="121">
        <f t="shared" si="0"/>
        <v>1338.2296455000001</v>
      </c>
      <c r="G14" s="121">
        <f t="shared" si="0"/>
        <v>1811.8455743333332</v>
      </c>
      <c r="H14" s="121" t="str">
        <f t="shared" si="0"/>
        <v>-</v>
      </c>
    </row>
    <row r="15" spans="1:8" ht="14.25">
      <c r="A15" s="10"/>
      <c r="B15" s="10"/>
      <c r="C15" s="10"/>
      <c r="D15" s="10"/>
      <c r="E15" s="10"/>
      <c r="F15" s="10"/>
      <c r="G15" s="10"/>
      <c r="H15" s="10"/>
    </row>
    <row r="16" spans="1:8" ht="14.25">
      <c r="A16" s="263" t="s">
        <v>114</v>
      </c>
      <c r="B16" s="264"/>
      <c r="C16" s="264"/>
      <c r="D16" s="12"/>
      <c r="E16" s="263" t="s">
        <v>115</v>
      </c>
      <c r="F16" s="264"/>
      <c r="G16" s="264"/>
      <c r="H16" s="10"/>
    </row>
    <row r="17" spans="1:7" ht="14.25">
      <c r="A17" s="280"/>
      <c r="B17" s="264"/>
      <c r="C17" s="264"/>
      <c r="D17" s="13"/>
      <c r="E17" s="280"/>
      <c r="F17" s="264"/>
      <c r="G17" s="264"/>
    </row>
    <row r="18" spans="1:7" ht="14.25">
      <c r="A18" s="21" t="s">
        <v>143</v>
      </c>
      <c r="B18" s="10"/>
      <c r="C18" s="10"/>
      <c r="D18" s="10"/>
      <c r="E18" s="21" t="s">
        <v>262</v>
      </c>
      <c r="F18" s="10"/>
      <c r="G18" s="10"/>
    </row>
    <row r="19" spans="1:7" ht="14.25">
      <c r="A19" s="14" t="s">
        <v>133</v>
      </c>
      <c r="B19" s="10"/>
      <c r="C19" s="10"/>
      <c r="D19" s="10"/>
      <c r="E19" s="281" t="s">
        <v>144</v>
      </c>
      <c r="F19" s="264"/>
      <c r="G19" s="10"/>
    </row>
  </sheetData>
  <mergeCells count="8">
    <mergeCell ref="A17:C17"/>
    <mergeCell ref="E17:G17"/>
    <mergeCell ref="E19:F19"/>
    <mergeCell ref="A1:G1"/>
    <mergeCell ref="A3:H3"/>
    <mergeCell ref="A4:A5"/>
    <mergeCell ref="A16:C16"/>
    <mergeCell ref="E16:G1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22"/>
  <sheetViews>
    <sheetView zoomScale="85" zoomScaleNormal="85" workbookViewId="0">
      <selection activeCell="G11" sqref="G11"/>
    </sheetView>
  </sheetViews>
  <sheetFormatPr defaultColWidth="14.42578125" defaultRowHeight="15.75" customHeight="1"/>
  <cols>
    <col min="1" max="26" width="25.28515625" customWidth="1"/>
  </cols>
  <sheetData>
    <row r="1" spans="1:8" ht="14.25">
      <c r="A1" s="283" t="s">
        <v>0</v>
      </c>
      <c r="B1" s="269"/>
      <c r="C1" s="269"/>
      <c r="D1" s="269"/>
      <c r="E1" s="269"/>
      <c r="F1" s="269"/>
      <c r="G1" s="276"/>
      <c r="H1" s="3" t="s">
        <v>110</v>
      </c>
    </row>
    <row r="2" spans="1:8" ht="12.75">
      <c r="A2" s="4"/>
      <c r="B2" s="22"/>
      <c r="C2" s="22"/>
      <c r="D2" s="22"/>
      <c r="E2" s="22"/>
      <c r="F2" s="22"/>
      <c r="G2" s="22"/>
      <c r="H2" s="23"/>
    </row>
    <row r="3" spans="1:8" ht="14.25">
      <c r="A3" s="277" t="s">
        <v>111</v>
      </c>
      <c r="B3" s="269"/>
      <c r="C3" s="269"/>
      <c r="D3" s="269"/>
      <c r="E3" s="269"/>
      <c r="F3" s="269"/>
      <c r="G3" s="269"/>
      <c r="H3" s="276"/>
    </row>
    <row r="4" spans="1:8" ht="14.25">
      <c r="A4" s="278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7" t="s">
        <v>10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8" t="s">
        <v>15</v>
      </c>
    </row>
    <row r="6" spans="1:8" ht="14.25">
      <c r="A6" s="2" t="s">
        <v>145</v>
      </c>
      <c r="B6" s="72"/>
      <c r="C6" s="72"/>
      <c r="D6" s="72"/>
      <c r="E6" s="72"/>
      <c r="F6" s="72"/>
      <c r="G6" s="72"/>
      <c r="H6" s="73"/>
    </row>
    <row r="7" spans="1:8" ht="14.25">
      <c r="A7" s="74" t="s">
        <v>45</v>
      </c>
      <c r="B7" s="193">
        <v>1707.6923079999999</v>
      </c>
      <c r="C7" s="193">
        <v>1734.2105260000001</v>
      </c>
      <c r="D7" s="193">
        <v>841.38888889999998</v>
      </c>
      <c r="E7" s="193">
        <v>1606.7567570000001</v>
      </c>
      <c r="F7" s="193">
        <v>1779.4117650000001</v>
      </c>
      <c r="G7" s="193">
        <v>2127</v>
      </c>
      <c r="H7" s="204" t="s">
        <v>261</v>
      </c>
    </row>
    <row r="8" spans="1:8" ht="14.25">
      <c r="A8" s="74" t="s">
        <v>43</v>
      </c>
      <c r="B8" s="193">
        <v>1724.5132739999999</v>
      </c>
      <c r="C8" s="193">
        <v>1727.892562</v>
      </c>
      <c r="D8" s="193">
        <v>851.46909830000004</v>
      </c>
      <c r="E8" s="193">
        <v>1780.769231</v>
      </c>
      <c r="F8" s="193">
        <v>1767.5</v>
      </c>
      <c r="G8" s="193">
        <v>2700</v>
      </c>
      <c r="H8" s="204" t="s">
        <v>261</v>
      </c>
    </row>
    <row r="9" spans="1:8" ht="14.25">
      <c r="A9" s="74" t="s">
        <v>44</v>
      </c>
      <c r="B9" s="193">
        <v>1750</v>
      </c>
      <c r="C9" s="193">
        <v>1800</v>
      </c>
      <c r="D9" s="193">
        <v>850</v>
      </c>
      <c r="E9" s="193">
        <v>1775</v>
      </c>
      <c r="F9" s="193">
        <v>1450</v>
      </c>
      <c r="G9" s="193">
        <v>1750</v>
      </c>
      <c r="H9" s="204" t="s">
        <v>261</v>
      </c>
    </row>
    <row r="10" spans="1:8" ht="14.25">
      <c r="A10" s="74" t="s">
        <v>49</v>
      </c>
      <c r="B10" s="193">
        <v>1760</v>
      </c>
      <c r="C10" s="193">
        <v>1966.363636</v>
      </c>
      <c r="D10" s="193">
        <v>1150</v>
      </c>
      <c r="E10" s="193">
        <v>1760</v>
      </c>
      <c r="F10" s="193">
        <v>1600.526316</v>
      </c>
      <c r="G10" s="204" t="s">
        <v>261</v>
      </c>
      <c r="H10" s="204" t="s">
        <v>261</v>
      </c>
    </row>
    <row r="11" spans="1:8" ht="14.25">
      <c r="A11" s="74" t="s">
        <v>47</v>
      </c>
      <c r="B11" s="193">
        <v>1640.833333</v>
      </c>
      <c r="C11" s="193">
        <v>1534.880283</v>
      </c>
      <c r="D11" s="193">
        <v>825.20251880000001</v>
      </c>
      <c r="E11" s="193">
        <v>1478.151406</v>
      </c>
      <c r="F11" s="193">
        <v>1375.5798689999999</v>
      </c>
      <c r="G11" s="193">
        <v>1956.3362540000001</v>
      </c>
      <c r="H11" s="204" t="s">
        <v>261</v>
      </c>
    </row>
    <row r="12" spans="1:8" ht="14.25">
      <c r="A12" s="74" t="s">
        <v>48</v>
      </c>
      <c r="B12" s="204" t="s">
        <v>261</v>
      </c>
      <c r="C12" s="193">
        <v>1642.369338</v>
      </c>
      <c r="D12" s="193">
        <v>841.14077669999995</v>
      </c>
      <c r="E12" s="193">
        <v>1546.666667</v>
      </c>
      <c r="F12" s="193">
        <v>1431.969697</v>
      </c>
      <c r="G12" s="193">
        <v>2267.1171169999998</v>
      </c>
      <c r="H12" s="204" t="s">
        <v>261</v>
      </c>
    </row>
    <row r="13" spans="1:8" ht="14.25">
      <c r="A13" s="74" t="s">
        <v>51</v>
      </c>
      <c r="B13" s="204" t="s">
        <v>261</v>
      </c>
      <c r="C13" s="193">
        <v>1747.5</v>
      </c>
      <c r="D13" s="193">
        <v>1000</v>
      </c>
      <c r="E13" s="193">
        <v>1742.5</v>
      </c>
      <c r="F13" s="193">
        <v>1562.5</v>
      </c>
      <c r="G13" s="193">
        <v>1920</v>
      </c>
      <c r="H13" s="204" t="s">
        <v>261</v>
      </c>
    </row>
    <row r="14" spans="1:8" ht="14.25">
      <c r="A14" s="74" t="s">
        <v>46</v>
      </c>
      <c r="B14" s="193">
        <v>1599.348534</v>
      </c>
      <c r="C14" s="193">
        <v>1556.236842</v>
      </c>
      <c r="D14" s="193">
        <v>781.42197599999997</v>
      </c>
      <c r="E14" s="193">
        <v>1537.7450980000001</v>
      </c>
      <c r="F14" s="205" t="s">
        <v>261</v>
      </c>
      <c r="G14" s="205" t="s">
        <v>261</v>
      </c>
      <c r="H14" s="204" t="s">
        <v>261</v>
      </c>
    </row>
    <row r="15" spans="1:8" ht="14.25">
      <c r="A15" s="74" t="s">
        <v>50</v>
      </c>
      <c r="B15" s="191" t="s">
        <v>261</v>
      </c>
      <c r="C15" s="191" t="s">
        <v>261</v>
      </c>
      <c r="D15" s="191" t="s">
        <v>261</v>
      </c>
      <c r="E15" s="191" t="s">
        <v>261</v>
      </c>
      <c r="F15" s="191" t="s">
        <v>261</v>
      </c>
      <c r="G15" s="191" t="s">
        <v>261</v>
      </c>
      <c r="H15" s="204" t="s">
        <v>261</v>
      </c>
    </row>
    <row r="16" spans="1:8" ht="14.25">
      <c r="A16" s="74" t="s">
        <v>52</v>
      </c>
      <c r="B16" s="193">
        <v>1854.166667</v>
      </c>
      <c r="C16" s="193">
        <v>1670.5882349999999</v>
      </c>
      <c r="D16" s="193">
        <v>957.5</v>
      </c>
      <c r="E16" s="193">
        <v>1717.6923079999999</v>
      </c>
      <c r="F16" s="193">
        <v>1725</v>
      </c>
      <c r="G16" s="193">
        <v>1900</v>
      </c>
      <c r="H16" s="193">
        <v>2230</v>
      </c>
    </row>
    <row r="17" spans="1:8" s="122" customFormat="1">
      <c r="A17" s="123" t="s">
        <v>23</v>
      </c>
      <c r="B17" s="141">
        <f t="shared" ref="B17:H17" si="0">IFERROR(AVERAGE(B7:B16),"-")</f>
        <v>1719.5077308571429</v>
      </c>
      <c r="C17" s="141">
        <f t="shared" si="0"/>
        <v>1708.8934913333333</v>
      </c>
      <c r="D17" s="141">
        <f t="shared" si="0"/>
        <v>899.79147318888886</v>
      </c>
      <c r="E17" s="141">
        <f t="shared" si="0"/>
        <v>1660.5868296666665</v>
      </c>
      <c r="F17" s="141">
        <f t="shared" si="0"/>
        <v>1586.560955875</v>
      </c>
      <c r="G17" s="141">
        <f t="shared" si="0"/>
        <v>2088.6361958571429</v>
      </c>
      <c r="H17" s="141">
        <f t="shared" si="0"/>
        <v>2230</v>
      </c>
    </row>
    <row r="18" spans="1:8" ht="14.25">
      <c r="A18" s="10"/>
      <c r="B18" s="10"/>
      <c r="C18" s="10"/>
      <c r="D18" s="10"/>
      <c r="E18" s="10"/>
      <c r="F18" s="10"/>
      <c r="G18" s="10"/>
      <c r="H18" s="10"/>
    </row>
    <row r="19" spans="1:8" ht="14.25">
      <c r="A19" s="263" t="s">
        <v>114</v>
      </c>
      <c r="B19" s="264"/>
      <c r="C19" s="264"/>
      <c r="D19" s="12"/>
      <c r="E19" s="263" t="s">
        <v>115</v>
      </c>
      <c r="F19" s="264"/>
      <c r="G19" s="264"/>
      <c r="H19" s="10"/>
    </row>
    <row r="20" spans="1:8" ht="14.25">
      <c r="A20" s="11"/>
      <c r="B20" s="11"/>
      <c r="C20" s="11"/>
      <c r="D20" s="12"/>
      <c r="E20" s="11"/>
      <c r="F20" s="11"/>
      <c r="G20" s="11"/>
      <c r="H20" s="10"/>
    </row>
    <row r="21" spans="1:8" ht="14.25">
      <c r="A21" s="263" t="s">
        <v>146</v>
      </c>
      <c r="B21" s="264"/>
      <c r="C21" s="264"/>
      <c r="D21" s="12"/>
      <c r="E21" s="263" t="s">
        <v>147</v>
      </c>
      <c r="F21" s="264"/>
      <c r="G21" s="264"/>
      <c r="H21" s="10"/>
    </row>
    <row r="22" spans="1:8" ht="14.25">
      <c r="A22" s="14" t="s">
        <v>109</v>
      </c>
      <c r="B22" s="10"/>
      <c r="C22" s="10"/>
      <c r="D22" s="10"/>
      <c r="E22" s="14" t="s">
        <v>148</v>
      </c>
      <c r="F22" s="10"/>
      <c r="G22" s="10"/>
      <c r="H22" s="10"/>
    </row>
  </sheetData>
  <mergeCells count="7">
    <mergeCell ref="A21:C21"/>
    <mergeCell ref="E21:G21"/>
    <mergeCell ref="A1:G1"/>
    <mergeCell ref="A3:H3"/>
    <mergeCell ref="A4:A5"/>
    <mergeCell ref="A19:C19"/>
    <mergeCell ref="E19:G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18"/>
  <sheetViews>
    <sheetView zoomScaleNormal="100" workbookViewId="0">
      <selection activeCell="H7" sqref="H7:H12"/>
    </sheetView>
  </sheetViews>
  <sheetFormatPr defaultColWidth="14.42578125" defaultRowHeight="15.75" customHeight="1"/>
  <cols>
    <col min="1" max="26" width="25.28515625" customWidth="1"/>
  </cols>
  <sheetData>
    <row r="1" spans="1:8" ht="14.25">
      <c r="A1" s="284" t="s">
        <v>0</v>
      </c>
      <c r="B1" s="269"/>
      <c r="C1" s="269"/>
      <c r="D1" s="269"/>
      <c r="E1" s="269"/>
      <c r="F1" s="269"/>
      <c r="G1" s="276"/>
      <c r="H1" s="24" t="s">
        <v>110</v>
      </c>
    </row>
    <row r="2" spans="1:8" ht="12.75">
      <c r="A2" s="4"/>
      <c r="B2" s="22"/>
      <c r="C2" s="22"/>
      <c r="D2" s="22"/>
      <c r="E2" s="22"/>
      <c r="F2" s="22"/>
      <c r="G2" s="22"/>
      <c r="H2" s="23"/>
    </row>
    <row r="3" spans="1:8" ht="14.25">
      <c r="A3" s="284" t="s">
        <v>111</v>
      </c>
      <c r="B3" s="269"/>
      <c r="C3" s="269"/>
      <c r="D3" s="269"/>
      <c r="E3" s="269"/>
      <c r="F3" s="269"/>
      <c r="G3" s="276"/>
      <c r="H3" s="25"/>
    </row>
    <row r="4" spans="1:8" ht="14.25">
      <c r="A4" s="285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26" t="s">
        <v>10</v>
      </c>
      <c r="C5" s="26" t="s">
        <v>10</v>
      </c>
      <c r="D5" s="26" t="s">
        <v>11</v>
      </c>
      <c r="E5" s="26" t="s">
        <v>12</v>
      </c>
      <c r="F5" s="26" t="s">
        <v>13</v>
      </c>
      <c r="G5" s="26" t="s">
        <v>14</v>
      </c>
      <c r="H5" s="24" t="s">
        <v>15</v>
      </c>
    </row>
    <row r="6" spans="1:8" ht="14.25">
      <c r="A6" s="24" t="s">
        <v>149</v>
      </c>
      <c r="B6" s="79"/>
      <c r="C6" s="79"/>
      <c r="D6" s="79"/>
      <c r="E6" s="79"/>
      <c r="F6" s="79"/>
      <c r="G6" s="79"/>
      <c r="H6" s="80"/>
    </row>
    <row r="7" spans="1:8" ht="14.25">
      <c r="A7" s="148" t="s">
        <v>150</v>
      </c>
      <c r="B7" s="193">
        <v>1580.868056</v>
      </c>
      <c r="C7" s="193">
        <v>1661.9298249999999</v>
      </c>
      <c r="D7" s="193">
        <v>823.78378380000004</v>
      </c>
      <c r="E7" s="193">
        <v>1542.4642859999999</v>
      </c>
      <c r="F7" s="193">
        <v>1547.0078739999999</v>
      </c>
      <c r="G7" s="193">
        <v>2193.333333</v>
      </c>
      <c r="H7" s="204" t="s">
        <v>261</v>
      </c>
    </row>
    <row r="8" spans="1:8" ht="14.25">
      <c r="A8" s="148" t="s">
        <v>151</v>
      </c>
      <c r="B8" s="193">
        <v>1634.37931</v>
      </c>
      <c r="C8" s="193">
        <v>1880</v>
      </c>
      <c r="D8" s="193">
        <v>880</v>
      </c>
      <c r="E8" s="193">
        <v>1615.4225349999999</v>
      </c>
      <c r="F8" s="193">
        <v>1580.7823129999999</v>
      </c>
      <c r="G8" s="204" t="s">
        <v>261</v>
      </c>
      <c r="H8" s="204" t="s">
        <v>261</v>
      </c>
    </row>
    <row r="9" spans="1:8" ht="14.25">
      <c r="A9" s="148" t="s">
        <v>152</v>
      </c>
      <c r="B9" s="193">
        <v>1556.9404360000001</v>
      </c>
      <c r="C9" s="193">
        <v>1625.639983</v>
      </c>
      <c r="D9" s="193">
        <v>829.91441129999998</v>
      </c>
      <c r="E9" s="193">
        <v>1505.468576</v>
      </c>
      <c r="F9" s="193">
        <v>1430.2425840000001</v>
      </c>
      <c r="G9" s="193">
        <v>2594.3965520000002</v>
      </c>
      <c r="H9" s="204" t="s">
        <v>261</v>
      </c>
    </row>
    <row r="10" spans="1:8" ht="14.25">
      <c r="A10" s="148" t="s">
        <v>153</v>
      </c>
      <c r="B10" s="193">
        <v>1789.699482</v>
      </c>
      <c r="C10" s="204" t="s">
        <v>261</v>
      </c>
      <c r="D10" s="193">
        <v>1100</v>
      </c>
      <c r="E10" s="193">
        <v>1766.5517239999999</v>
      </c>
      <c r="F10" s="193">
        <v>1900</v>
      </c>
      <c r="G10" s="204" t="s">
        <v>261</v>
      </c>
      <c r="H10" s="204" t="s">
        <v>261</v>
      </c>
    </row>
    <row r="11" spans="1:8" ht="14.25">
      <c r="A11" s="148" t="s">
        <v>154</v>
      </c>
      <c r="B11" s="193">
        <v>1864.52514</v>
      </c>
      <c r="C11" s="193">
        <v>1900</v>
      </c>
      <c r="D11" s="193">
        <v>972.1311475</v>
      </c>
      <c r="E11" s="193">
        <v>1843.3602149999999</v>
      </c>
      <c r="F11" s="193">
        <v>1733.0536910000001</v>
      </c>
      <c r="G11" s="204" t="s">
        <v>261</v>
      </c>
      <c r="H11" s="204" t="s">
        <v>261</v>
      </c>
    </row>
    <row r="12" spans="1:8" ht="14.25">
      <c r="A12" s="148" t="s">
        <v>155</v>
      </c>
      <c r="B12" s="193">
        <v>1613.8938049999999</v>
      </c>
      <c r="C12" s="204" t="s">
        <v>261</v>
      </c>
      <c r="D12" s="193">
        <v>915</v>
      </c>
      <c r="E12" s="193">
        <v>1633.57645</v>
      </c>
      <c r="F12" s="193">
        <v>1596.1431230000001</v>
      </c>
      <c r="G12" s="193">
        <v>2416.147727</v>
      </c>
      <c r="H12" s="204" t="s">
        <v>261</v>
      </c>
    </row>
    <row r="13" spans="1:8">
      <c r="A13" s="27" t="s">
        <v>156</v>
      </c>
      <c r="B13" s="142">
        <f t="shared" ref="B13:H13" si="0">IFERROR(AVERAGE(B7:B12),"-")</f>
        <v>1673.3843715</v>
      </c>
      <c r="C13" s="142">
        <f t="shared" si="0"/>
        <v>1766.892452</v>
      </c>
      <c r="D13" s="142">
        <f t="shared" si="0"/>
        <v>920.13822376666667</v>
      </c>
      <c r="E13" s="142">
        <f t="shared" si="0"/>
        <v>1651.1406310000002</v>
      </c>
      <c r="F13" s="142">
        <f t="shared" si="0"/>
        <v>1631.2049308333335</v>
      </c>
      <c r="G13" s="142">
        <f t="shared" si="0"/>
        <v>2401.2925373333333</v>
      </c>
      <c r="H13" s="142" t="str">
        <f t="shared" si="0"/>
        <v>-</v>
      </c>
    </row>
    <row r="14" spans="1:8" ht="14.25">
      <c r="A14" s="10"/>
      <c r="B14" s="10"/>
      <c r="C14" s="10"/>
      <c r="D14" s="10"/>
      <c r="E14" s="10"/>
      <c r="F14" s="10"/>
      <c r="G14" s="10"/>
      <c r="H14" s="10"/>
    </row>
    <row r="15" spans="1:8" ht="14.25">
      <c r="A15" s="263" t="s">
        <v>106</v>
      </c>
      <c r="B15" s="264"/>
      <c r="C15" s="264"/>
      <c r="D15" s="12" t="s">
        <v>115</v>
      </c>
      <c r="E15" s="12"/>
      <c r="F15" s="12"/>
      <c r="G15" s="12"/>
      <c r="H15" s="10"/>
    </row>
    <row r="16" spans="1:8" ht="14.25">
      <c r="A16" s="10"/>
      <c r="B16" s="10"/>
      <c r="C16" s="10"/>
      <c r="D16" s="12"/>
      <c r="E16" s="286"/>
      <c r="F16" s="264"/>
      <c r="G16" s="264"/>
      <c r="H16" s="10"/>
    </row>
    <row r="17" spans="2:5" ht="14.25">
      <c r="B17" s="28" t="s">
        <v>157</v>
      </c>
      <c r="C17" s="10"/>
      <c r="D17" s="10"/>
      <c r="E17" s="29" t="s">
        <v>158</v>
      </c>
    </row>
    <row r="18" spans="2:5" ht="14.25">
      <c r="B18" s="14" t="s">
        <v>133</v>
      </c>
      <c r="C18" s="10"/>
      <c r="D18" s="10"/>
      <c r="E18" s="30" t="s">
        <v>126</v>
      </c>
    </row>
  </sheetData>
  <mergeCells count="5">
    <mergeCell ref="A1:G1"/>
    <mergeCell ref="A3:G3"/>
    <mergeCell ref="A4:A5"/>
    <mergeCell ref="A15:C15"/>
    <mergeCell ref="E16:G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17"/>
  <sheetViews>
    <sheetView zoomScaleNormal="100" workbookViewId="0">
      <selection activeCell="H7" sqref="H7:H10"/>
    </sheetView>
  </sheetViews>
  <sheetFormatPr defaultColWidth="14.42578125" defaultRowHeight="15.75" customHeight="1"/>
  <cols>
    <col min="1" max="26" width="25.28515625" customWidth="1"/>
  </cols>
  <sheetData>
    <row r="1" spans="1:8" ht="14.25">
      <c r="A1" s="283" t="s">
        <v>0</v>
      </c>
      <c r="B1" s="269"/>
      <c r="C1" s="269"/>
      <c r="D1" s="269"/>
      <c r="E1" s="269"/>
      <c r="F1" s="269"/>
      <c r="G1" s="276"/>
      <c r="H1" s="3" t="s">
        <v>110</v>
      </c>
    </row>
    <row r="2" spans="1:8" ht="12.75">
      <c r="A2" s="4"/>
      <c r="B2" s="22"/>
      <c r="C2" s="22"/>
      <c r="D2" s="22"/>
      <c r="E2" s="22"/>
      <c r="F2" s="22"/>
      <c r="G2" s="22"/>
      <c r="H2" s="23"/>
    </row>
    <row r="3" spans="1:8" ht="14.25">
      <c r="A3" s="277" t="s">
        <v>111</v>
      </c>
      <c r="B3" s="269"/>
      <c r="C3" s="269"/>
      <c r="D3" s="269"/>
      <c r="E3" s="269"/>
      <c r="F3" s="269"/>
      <c r="G3" s="269"/>
      <c r="H3" s="276"/>
    </row>
    <row r="4" spans="1:8" ht="14.25">
      <c r="A4" s="278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4.25">
      <c r="A5" s="279"/>
      <c r="B5" s="7" t="s">
        <v>10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8" t="s">
        <v>15</v>
      </c>
    </row>
    <row r="6" spans="1:8" ht="14.25">
      <c r="A6" s="149" t="s">
        <v>159</v>
      </c>
      <c r="B6" s="72"/>
      <c r="C6" s="72"/>
      <c r="D6" s="72"/>
      <c r="E6" s="72"/>
      <c r="F6" s="72"/>
      <c r="G6" s="72"/>
      <c r="H6" s="73"/>
    </row>
    <row r="7" spans="1:8" s="159" customFormat="1" ht="14.25">
      <c r="A7" s="158" t="s">
        <v>64</v>
      </c>
      <c r="B7" s="204" t="s">
        <v>261</v>
      </c>
      <c r="C7" s="205" t="s">
        <v>261</v>
      </c>
      <c r="D7" s="205" t="s">
        <v>261</v>
      </c>
      <c r="E7" s="205" t="s">
        <v>261</v>
      </c>
      <c r="F7" s="205" t="s">
        <v>261</v>
      </c>
      <c r="G7" s="205" t="s">
        <v>261</v>
      </c>
      <c r="H7" s="205" t="s">
        <v>261</v>
      </c>
    </row>
    <row r="8" spans="1:8" ht="14.25">
      <c r="A8" s="74" t="s">
        <v>62</v>
      </c>
      <c r="B8" s="204" t="s">
        <v>261</v>
      </c>
      <c r="C8" s="193">
        <v>1508.181818</v>
      </c>
      <c r="D8" s="193">
        <v>812.5</v>
      </c>
      <c r="E8" s="193">
        <v>1520</v>
      </c>
      <c r="F8" s="193">
        <v>1385.555556</v>
      </c>
      <c r="G8" s="205" t="s">
        <v>261</v>
      </c>
      <c r="H8" s="205" t="s">
        <v>261</v>
      </c>
    </row>
    <row r="9" spans="1:8" ht="14.25">
      <c r="A9" s="74" t="s">
        <v>63</v>
      </c>
      <c r="B9" s="204" t="s">
        <v>261</v>
      </c>
      <c r="C9" s="205" t="s">
        <v>261</v>
      </c>
      <c r="D9" s="205" t="s">
        <v>261</v>
      </c>
      <c r="E9" s="205" t="s">
        <v>261</v>
      </c>
      <c r="F9" s="205" t="s">
        <v>261</v>
      </c>
      <c r="G9" s="205" t="s">
        <v>261</v>
      </c>
      <c r="H9" s="205" t="s">
        <v>261</v>
      </c>
    </row>
    <row r="10" spans="1:8" ht="14.25">
      <c r="A10" s="74" t="s">
        <v>65</v>
      </c>
      <c r="B10" s="192" t="s">
        <v>261</v>
      </c>
      <c r="C10" s="190" t="s">
        <v>261</v>
      </c>
      <c r="D10" s="190" t="s">
        <v>261</v>
      </c>
      <c r="E10" s="190" t="s">
        <v>261</v>
      </c>
      <c r="F10" s="190" t="s">
        <v>261</v>
      </c>
      <c r="G10" s="205" t="s">
        <v>261</v>
      </c>
      <c r="H10" s="205" t="s">
        <v>261</v>
      </c>
    </row>
    <row r="11" spans="1:8" ht="14.25">
      <c r="A11" s="74" t="s">
        <v>61</v>
      </c>
      <c r="B11" s="204" t="s">
        <v>261</v>
      </c>
      <c r="C11" s="193">
        <v>1410.448795</v>
      </c>
      <c r="D11" s="193">
        <v>714.72696900000005</v>
      </c>
      <c r="E11" s="193">
        <v>1374.223426</v>
      </c>
      <c r="F11" s="193">
        <v>1330.759593</v>
      </c>
      <c r="G11" s="193">
        <v>1547.0002030000001</v>
      </c>
      <c r="H11" s="193">
        <v>2434.6006550000002</v>
      </c>
    </row>
    <row r="12" spans="1:8">
      <c r="A12" s="9" t="s">
        <v>23</v>
      </c>
      <c r="B12" s="143" t="str">
        <f t="shared" ref="B12:H12" si="0">IFERROR(AVERAGE(B7:B11),"-")</f>
        <v>-</v>
      </c>
      <c r="C12" s="143">
        <f t="shared" si="0"/>
        <v>1459.3153065000001</v>
      </c>
      <c r="D12" s="143">
        <f t="shared" si="0"/>
        <v>763.61348450000003</v>
      </c>
      <c r="E12" s="143">
        <f t="shared" si="0"/>
        <v>1447.111713</v>
      </c>
      <c r="F12" s="143">
        <f t="shared" si="0"/>
        <v>1358.1575745</v>
      </c>
      <c r="G12" s="143">
        <f t="shared" si="0"/>
        <v>1547.0002030000001</v>
      </c>
      <c r="H12" s="143">
        <f t="shared" si="0"/>
        <v>2434.6006550000002</v>
      </c>
    </row>
    <row r="13" spans="1:8" ht="14.25">
      <c r="A13" s="10"/>
      <c r="B13" s="10"/>
      <c r="C13" s="10"/>
      <c r="D13" s="10"/>
      <c r="E13" s="10"/>
      <c r="F13" s="10"/>
      <c r="G13" s="10"/>
      <c r="H13" s="10"/>
    </row>
    <row r="14" spans="1:8" ht="14.25">
      <c r="A14" s="263" t="s">
        <v>114</v>
      </c>
      <c r="B14" s="264"/>
      <c r="C14" s="264"/>
      <c r="D14" s="12"/>
      <c r="E14" s="263" t="s">
        <v>115</v>
      </c>
      <c r="F14" s="264"/>
      <c r="G14" s="264"/>
      <c r="H14" s="10"/>
    </row>
    <row r="15" spans="1:8" ht="14.25">
      <c r="A15" s="13"/>
      <c r="B15" s="11"/>
      <c r="C15" s="11"/>
      <c r="D15" s="12"/>
      <c r="E15" s="11"/>
      <c r="F15" s="11"/>
      <c r="G15" s="11"/>
      <c r="H15" s="10"/>
    </row>
    <row r="16" spans="1:8" ht="14.25">
      <c r="A16" s="263" t="s">
        <v>160</v>
      </c>
      <c r="B16" s="264"/>
      <c r="C16" s="11"/>
      <c r="D16" s="12"/>
      <c r="E16" s="263" t="s">
        <v>161</v>
      </c>
      <c r="F16" s="264"/>
      <c r="G16" s="264"/>
      <c r="H16" s="10"/>
    </row>
    <row r="17" spans="1:7" ht="14.25">
      <c r="A17" s="14" t="s">
        <v>109</v>
      </c>
      <c r="B17" s="10"/>
      <c r="C17" s="10"/>
      <c r="D17" s="10"/>
      <c r="E17" s="14" t="s">
        <v>126</v>
      </c>
      <c r="F17" s="10"/>
      <c r="G17" s="10"/>
    </row>
  </sheetData>
  <mergeCells count="7">
    <mergeCell ref="A16:B16"/>
    <mergeCell ref="E16:G16"/>
    <mergeCell ref="A1:G1"/>
    <mergeCell ref="A3:H3"/>
    <mergeCell ref="A4:A5"/>
    <mergeCell ref="A14:C14"/>
    <mergeCell ref="E14:G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National Average</vt:lpstr>
      <vt:lpstr>Weekly Comparison (2024)</vt:lpstr>
      <vt:lpstr>RFU CAR</vt:lpstr>
      <vt:lpstr>RFU I</vt:lpstr>
      <vt:lpstr>RFU II</vt:lpstr>
      <vt:lpstr>RFU III</vt:lpstr>
      <vt:lpstr>RFU IV</vt:lpstr>
      <vt:lpstr>RFU V</vt:lpstr>
      <vt:lpstr>RFU VI</vt:lpstr>
      <vt:lpstr>RFU VII</vt:lpstr>
      <vt:lpstr>RFU VIII</vt:lpstr>
      <vt:lpstr>RFU IX</vt:lpstr>
      <vt:lpstr>RFU X</vt:lpstr>
      <vt:lpstr>RFU XI</vt:lpstr>
      <vt:lpstr>RFU XII</vt:lpstr>
      <vt:lpstr>RFU CARAGA</vt:lpstr>
      <vt:lpstr>BARMM</vt:lpstr>
      <vt:lpstr>NCR</vt:lpstr>
      <vt:lpstr>NIR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pcuser</cp:lastModifiedBy>
  <cp:lastPrinted>2025-01-16T22:05:34Z</cp:lastPrinted>
  <dcterms:created xsi:type="dcterms:W3CDTF">2021-12-10T02:41:19Z</dcterms:created>
  <dcterms:modified xsi:type="dcterms:W3CDTF">2025-01-16T22:29:57Z</dcterms:modified>
</cp:coreProperties>
</file>